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15" windowWidth="12390" windowHeight="7935" tabRatio="879"/>
  </bookViews>
  <sheets>
    <sheet name="Product-Sales List-2013" sheetId="556" r:id="rId1"/>
  </sheets>
  <definedNames>
    <definedName name="_xlnm._FilterDatabase" localSheetId="0" hidden="1">'Product-Sales List-2013'!$D$8:$D$185</definedName>
    <definedName name="Aluminum_Products">#REF!</definedName>
    <definedName name="AnimalorVegetableFatsandOilsandTheirCleavageProducts_">#REF!</definedName>
    <definedName name="ArticlesofApparelandClothingAccessories">#REF!</definedName>
    <definedName name="ArticlesofBeddingandSimilarFurnishing">#REF!</definedName>
    <definedName name="Articlesofcementofconcreteorofartificialstone">#REF!</definedName>
    <definedName name="ArticlesofMetal">#REF!</definedName>
    <definedName name="ArticlesofStone">#REF!</definedName>
    <definedName name="ArtriclesofPaperandPaperboard">#REF!</definedName>
    <definedName name="BaseMetalsandarticles">#REF!</definedName>
    <definedName name="BeveragesSpiritsandVinegar">#REF!</definedName>
    <definedName name="Buildersjoineryandcarpentryofwood">#REF!</definedName>
    <definedName name="BuildingStone">#REF!</definedName>
    <definedName name="CeramicProductsRefractoryGoods">#REF!</definedName>
    <definedName name="ChemicalProducts">#REF!</definedName>
    <definedName name="Consignee">#REF!</definedName>
    <definedName name="Consignor">#REF!</definedName>
    <definedName name="ElectricalEquipment">#REF!</definedName>
    <definedName name="ElectricalMachineryandEquipmentandPartsThereof">#REF!</definedName>
    <definedName name="Fish">#REF!</definedName>
    <definedName name="Fruits">#REF!</definedName>
    <definedName name="Furniture">#REF!</definedName>
    <definedName name="GlassandGlassware">#REF!</definedName>
    <definedName name="IronandSteelProducts">#REF!</definedName>
    <definedName name="JamsFruitJelliesMarmaladesFruitorNutPureeandfruitornutpastesobtainedbycookingwhetherornotcontainingaddedsugarorothersweeteningmatter">#REF!</definedName>
    <definedName name="LiveAnimalsAnimalProducts">#REF!</definedName>
    <definedName name="MachineryandMechanicalApplieances">#REF!</definedName>
    <definedName name="ManufacturesofStraw">#REF!</definedName>
    <definedName name="MineralFuelsMineralOilsandProductsoftheDistillationBituminousSubstancesMineralWaxes">#REF!</definedName>
    <definedName name="MineralProducts">#REF!</definedName>
    <definedName name="MiscallaneousChemicalProducts">#REF!</definedName>
    <definedName name="MiscallenousManufacturedArticles">#REF!</definedName>
    <definedName name="MiscallenousManufacturedArticles_">#REF!</definedName>
    <definedName name="MiscellaneousArticlesofBaseMetal">#REF!</definedName>
    <definedName name="MiscellaneousGrainsSeedsandFruit">#REF!</definedName>
    <definedName name="OtherFurnitureParts">#REF!</definedName>
    <definedName name="PaperandPaperboard">#REF!</definedName>
    <definedName name="PastrycooksProducts">#REF!</definedName>
    <definedName name="PlasticProducts">#REF!</definedName>
    <definedName name="PlasticsandArticles">#REF!</definedName>
    <definedName name="PrefabricatedBuildings">#REF!</definedName>
    <definedName name="PreparedFoodstuffs">#REF!</definedName>
    <definedName name="Producer">#REF!</definedName>
    <definedName name="ResiduesandWastefromFoodIndustries">#REF!</definedName>
    <definedName name="SaddleryandHarness">#REF!</definedName>
    <definedName name="SaddleryandHarness_">#REF!</definedName>
    <definedName name="SaltSulphurEarthsandStonePlasteringMaterialsLimeandCement">#REF!</definedName>
    <definedName name="Scrap_Aluminum">#REF!</definedName>
    <definedName name="Scrap_Iron__7204">#REF!</definedName>
    <definedName name="SECTOR">#REF!</definedName>
    <definedName name="Table_Kitchen_or_other_household_articles_and_parts_thereof_of_aluminum">#REF!</definedName>
    <definedName name="TextileandTextileArticles">#REF!</definedName>
    <definedName name="VegetableProducts">#REF!</definedName>
    <definedName name="Vegetables">#REF!</definedName>
    <definedName name="WasteandScrapofPaperandPaperboard">#REF!</definedName>
    <definedName name="WoodandArticlesofWood">#REF!</definedName>
    <definedName name="WoodandArticlesofWood_">#REF!</definedName>
    <definedName name="WoodenFurnitureParts">#REF!</definedName>
    <definedName name="WorksofArt">#REF!</definedName>
    <definedName name="WorksofArtCollectorsPiecesandAntiques">#REF!</definedName>
  </definedNames>
  <calcPr calcId="145621"/>
</workbook>
</file>

<file path=xl/calcChain.xml><?xml version="1.0" encoding="utf-8"?>
<calcChain xmlns="http://schemas.openxmlformats.org/spreadsheetml/2006/main">
  <c r="AB183" i="556"/>
  <c r="AB184" s="1"/>
  <c r="AA183"/>
  <c r="AA184" s="1"/>
  <c r="Z183"/>
  <c r="Z184" s="1"/>
  <c r="Y183"/>
  <c r="Y184" s="1"/>
  <c r="X183"/>
  <c r="X184" s="1"/>
  <c r="W183"/>
  <c r="W184" s="1"/>
  <c r="V183"/>
  <c r="V184" s="1"/>
  <c r="U183"/>
  <c r="U184" s="1"/>
  <c r="T183"/>
  <c r="T184" s="1"/>
  <c r="S183"/>
  <c r="S184" s="1"/>
  <c r="R183"/>
  <c r="R184" s="1"/>
  <c r="Q183"/>
  <c r="Q184" s="1"/>
  <c r="P183"/>
  <c r="P184" s="1"/>
  <c r="O183"/>
  <c r="O184" s="1"/>
  <c r="N183"/>
  <c r="N184" s="1"/>
  <c r="M183"/>
  <c r="M184" s="1"/>
  <c r="L183"/>
  <c r="L184" s="1"/>
  <c r="K183"/>
  <c r="K184" s="1"/>
  <c r="J183"/>
  <c r="J184" s="1"/>
  <c r="I183"/>
  <c r="I184" s="1"/>
  <c r="H183"/>
  <c r="H184" s="1"/>
  <c r="G183"/>
  <c r="G184" s="1"/>
  <c r="F183"/>
  <c r="F184" s="1"/>
  <c r="E183"/>
  <c r="E184" s="1"/>
  <c r="AD182"/>
  <c r="AD183" s="1"/>
  <c r="AD184" s="1"/>
  <c r="AC182"/>
  <c r="AC183" s="1"/>
  <c r="AC184" s="1"/>
  <c r="AB180"/>
  <c r="AA180"/>
  <c r="Z180"/>
  <c r="Y180"/>
  <c r="X180"/>
  <c r="W180"/>
  <c r="V180"/>
  <c r="U180"/>
  <c r="T180"/>
  <c r="S180"/>
  <c r="R180"/>
  <c r="Q180"/>
  <c r="P180"/>
  <c r="O180"/>
  <c r="N180"/>
  <c r="M180"/>
  <c r="L180"/>
  <c r="K180"/>
  <c r="J180"/>
  <c r="I180"/>
  <c r="H180"/>
  <c r="G180"/>
  <c r="F180"/>
  <c r="E180"/>
  <c r="AD179"/>
  <c r="AC179"/>
  <c r="AD178"/>
  <c r="AD180" s="1"/>
  <c r="AC178"/>
  <c r="AC180" s="1"/>
  <c r="AB177"/>
  <c r="AA177"/>
  <c r="Z177"/>
  <c r="Y177"/>
  <c r="X177"/>
  <c r="W177"/>
  <c r="V177"/>
  <c r="U177"/>
  <c r="T177"/>
  <c r="S177"/>
  <c r="R177"/>
  <c r="Q177"/>
  <c r="P177"/>
  <c r="O177"/>
  <c r="N177"/>
  <c r="M177"/>
  <c r="L177"/>
  <c r="K177"/>
  <c r="J177"/>
  <c r="I177"/>
  <c r="H177"/>
  <c r="G177"/>
  <c r="F177"/>
  <c r="E177"/>
  <c r="AD176"/>
  <c r="AC176"/>
  <c r="AD175"/>
  <c r="AD177" s="1"/>
  <c r="AC175"/>
  <c r="AC177" s="1"/>
  <c r="AB174"/>
  <c r="AB181" s="1"/>
  <c r="AA174"/>
  <c r="AA181" s="1"/>
  <c r="Z174"/>
  <c r="Z181" s="1"/>
  <c r="Y174"/>
  <c r="Y181" s="1"/>
  <c r="X174"/>
  <c r="X181" s="1"/>
  <c r="W174"/>
  <c r="W181" s="1"/>
  <c r="V174"/>
  <c r="V181" s="1"/>
  <c r="U174"/>
  <c r="U181" s="1"/>
  <c r="T174"/>
  <c r="T181" s="1"/>
  <c r="S174"/>
  <c r="S181" s="1"/>
  <c r="R174"/>
  <c r="R181" s="1"/>
  <c r="Q174"/>
  <c r="Q181" s="1"/>
  <c r="P174"/>
  <c r="P181" s="1"/>
  <c r="O174"/>
  <c r="O181" s="1"/>
  <c r="N174"/>
  <c r="N181" s="1"/>
  <c r="M174"/>
  <c r="M181" s="1"/>
  <c r="L174"/>
  <c r="L181" s="1"/>
  <c r="K174"/>
  <c r="K181" s="1"/>
  <c r="J174"/>
  <c r="J181" s="1"/>
  <c r="I174"/>
  <c r="I181" s="1"/>
  <c r="H174"/>
  <c r="H181" s="1"/>
  <c r="G174"/>
  <c r="G181" s="1"/>
  <c r="F174"/>
  <c r="F181" s="1"/>
  <c r="E174"/>
  <c r="E181" s="1"/>
  <c r="AD173"/>
  <c r="AC173"/>
  <c r="AD172"/>
  <c r="AD174" s="1"/>
  <c r="AD181" s="1"/>
  <c r="AC172"/>
  <c r="AC174" s="1"/>
  <c r="AC181" s="1"/>
  <c r="AB170"/>
  <c r="AB171" s="1"/>
  <c r="AA170"/>
  <c r="AA171" s="1"/>
  <c r="Z170"/>
  <c r="Z171" s="1"/>
  <c r="Y170"/>
  <c r="Y171" s="1"/>
  <c r="X170"/>
  <c r="X171" s="1"/>
  <c r="W170"/>
  <c r="W171" s="1"/>
  <c r="V170"/>
  <c r="V171" s="1"/>
  <c r="U170"/>
  <c r="U171" s="1"/>
  <c r="T170"/>
  <c r="T171" s="1"/>
  <c r="S170"/>
  <c r="S171" s="1"/>
  <c r="R170"/>
  <c r="R171" s="1"/>
  <c r="Q170"/>
  <c r="Q171" s="1"/>
  <c r="P170"/>
  <c r="P171" s="1"/>
  <c r="O170"/>
  <c r="O171" s="1"/>
  <c r="N170"/>
  <c r="N171" s="1"/>
  <c r="M170"/>
  <c r="M171" s="1"/>
  <c r="L170"/>
  <c r="L171" s="1"/>
  <c r="K170"/>
  <c r="K171" s="1"/>
  <c r="J170"/>
  <c r="J171" s="1"/>
  <c r="I170"/>
  <c r="I171" s="1"/>
  <c r="H170"/>
  <c r="H171" s="1"/>
  <c r="G170"/>
  <c r="G171" s="1"/>
  <c r="F170"/>
  <c r="F171" s="1"/>
  <c r="E170"/>
  <c r="E171" s="1"/>
  <c r="AD169"/>
  <c r="AD170" s="1"/>
  <c r="AD171" s="1"/>
  <c r="AC169"/>
  <c r="AC170" s="1"/>
  <c r="AC171" s="1"/>
  <c r="AB167"/>
  <c r="AA167"/>
  <c r="Z167"/>
  <c r="Y167"/>
  <c r="X167"/>
  <c r="W167"/>
  <c r="V167"/>
  <c r="U167"/>
  <c r="T167"/>
  <c r="S167"/>
  <c r="R167"/>
  <c r="Q167"/>
  <c r="P167"/>
  <c r="O167"/>
  <c r="N167"/>
  <c r="M167"/>
  <c r="L167"/>
  <c r="K167"/>
  <c r="J167"/>
  <c r="I167"/>
  <c r="H167"/>
  <c r="G167"/>
  <c r="F167"/>
  <c r="E167"/>
  <c r="AD166"/>
  <c r="AC166"/>
  <c r="AD165"/>
  <c r="AC165"/>
  <c r="AD164"/>
  <c r="AD167" s="1"/>
  <c r="AC164"/>
  <c r="AC167" s="1"/>
  <c r="AB163"/>
  <c r="AA163"/>
  <c r="Z163"/>
  <c r="Y163"/>
  <c r="X163"/>
  <c r="W163"/>
  <c r="V163"/>
  <c r="U163"/>
  <c r="T163"/>
  <c r="S163"/>
  <c r="R163"/>
  <c r="Q163"/>
  <c r="P163"/>
  <c r="O163"/>
  <c r="N163"/>
  <c r="M163"/>
  <c r="L163"/>
  <c r="K163"/>
  <c r="J163"/>
  <c r="I163"/>
  <c r="H163"/>
  <c r="G163"/>
  <c r="F163"/>
  <c r="E163"/>
  <c r="AD162"/>
  <c r="AC162"/>
  <c r="AD161"/>
  <c r="AC161"/>
  <c r="AD160"/>
  <c r="AC160"/>
  <c r="AD159"/>
  <c r="AC159"/>
  <c r="AD158"/>
  <c r="AC158"/>
  <c r="AD157"/>
  <c r="AC157"/>
  <c r="AD156"/>
  <c r="AC156"/>
  <c r="AD155"/>
  <c r="AC155"/>
  <c r="AD154"/>
  <c r="AD163" s="1"/>
  <c r="AC154"/>
  <c r="AC163" s="1"/>
  <c r="AB153"/>
  <c r="AB168" s="1"/>
  <c r="AA153"/>
  <c r="AA168" s="1"/>
  <c r="Z153"/>
  <c r="Z168" s="1"/>
  <c r="Y153"/>
  <c r="Y168" s="1"/>
  <c r="X153"/>
  <c r="X168" s="1"/>
  <c r="W153"/>
  <c r="W168" s="1"/>
  <c r="V153"/>
  <c r="V168" s="1"/>
  <c r="U153"/>
  <c r="U168" s="1"/>
  <c r="T153"/>
  <c r="T168" s="1"/>
  <c r="S153"/>
  <c r="S168" s="1"/>
  <c r="R153"/>
  <c r="R168" s="1"/>
  <c r="Q153"/>
  <c r="Q168" s="1"/>
  <c r="P153"/>
  <c r="P168" s="1"/>
  <c r="O153"/>
  <c r="O168" s="1"/>
  <c r="N153"/>
  <c r="N168" s="1"/>
  <c r="M153"/>
  <c r="M168" s="1"/>
  <c r="L153"/>
  <c r="L168" s="1"/>
  <c r="K153"/>
  <c r="K168" s="1"/>
  <c r="J153"/>
  <c r="J168" s="1"/>
  <c r="I153"/>
  <c r="I168" s="1"/>
  <c r="H153"/>
  <c r="H168" s="1"/>
  <c r="G153"/>
  <c r="G168" s="1"/>
  <c r="F153"/>
  <c r="F168" s="1"/>
  <c r="E153"/>
  <c r="E168" s="1"/>
  <c r="AD152"/>
  <c r="AC152"/>
  <c r="AD151"/>
  <c r="AC151"/>
  <c r="AD150"/>
  <c r="AC150"/>
  <c r="AD149"/>
  <c r="AC149"/>
  <c r="AD148"/>
  <c r="AC148"/>
  <c r="AD147"/>
  <c r="AC147"/>
  <c r="AD146"/>
  <c r="AC146"/>
  <c r="AD145"/>
  <c r="AC145"/>
  <c r="AD144"/>
  <c r="AC144"/>
  <c r="AD143"/>
  <c r="AC143"/>
  <c r="AD142"/>
  <c r="AC142"/>
  <c r="AD141"/>
  <c r="AC141"/>
  <c r="AD140"/>
  <c r="AC140"/>
  <c r="AD139"/>
  <c r="AC139"/>
  <c r="AD138"/>
  <c r="AC138"/>
  <c r="AD137"/>
  <c r="AC137"/>
  <c r="AD136"/>
  <c r="AC136"/>
  <c r="AD135"/>
  <c r="AC135"/>
  <c r="AD134"/>
  <c r="AC134"/>
  <c r="AD133"/>
  <c r="AC133"/>
  <c r="AD132"/>
  <c r="AC132"/>
  <c r="AD131"/>
  <c r="AC131"/>
  <c r="AD130"/>
  <c r="AC130"/>
  <c r="AD129"/>
  <c r="AC129"/>
  <c r="AD128"/>
  <c r="AC128"/>
  <c r="AD127"/>
  <c r="AC127"/>
  <c r="AD126"/>
  <c r="AD153" s="1"/>
  <c r="AD168" s="1"/>
  <c r="AC126"/>
  <c r="AC153" s="1"/>
  <c r="AC168" s="1"/>
  <c r="AB124"/>
  <c r="AB125" s="1"/>
  <c r="AA124"/>
  <c r="AA125" s="1"/>
  <c r="Z124"/>
  <c r="Z125" s="1"/>
  <c r="Y124"/>
  <c r="Y125" s="1"/>
  <c r="X124"/>
  <c r="X125" s="1"/>
  <c r="W124"/>
  <c r="W125" s="1"/>
  <c r="V124"/>
  <c r="V125" s="1"/>
  <c r="U124"/>
  <c r="U125" s="1"/>
  <c r="T124"/>
  <c r="T125" s="1"/>
  <c r="S124"/>
  <c r="S125" s="1"/>
  <c r="R124"/>
  <c r="R125" s="1"/>
  <c r="Q124"/>
  <c r="Q125" s="1"/>
  <c r="P124"/>
  <c r="P125" s="1"/>
  <c r="O124"/>
  <c r="O125" s="1"/>
  <c r="N124"/>
  <c r="N125" s="1"/>
  <c r="M124"/>
  <c r="M125" s="1"/>
  <c r="L124"/>
  <c r="L125" s="1"/>
  <c r="K124"/>
  <c r="K125" s="1"/>
  <c r="J124"/>
  <c r="J125" s="1"/>
  <c r="I124"/>
  <c r="I125" s="1"/>
  <c r="H124"/>
  <c r="H125" s="1"/>
  <c r="G124"/>
  <c r="G125" s="1"/>
  <c r="F124"/>
  <c r="F125" s="1"/>
  <c r="E124"/>
  <c r="E125" s="1"/>
  <c r="AD123"/>
  <c r="AC123"/>
  <c r="AD122"/>
  <c r="AC122"/>
  <c r="AD121"/>
  <c r="AC121"/>
  <c r="AD120"/>
  <c r="AD124" s="1"/>
  <c r="AD125" s="1"/>
  <c r="AC120"/>
  <c r="AC124" s="1"/>
  <c r="AC125" s="1"/>
  <c r="AB118"/>
  <c r="AB119" s="1"/>
  <c r="AA118"/>
  <c r="AA119" s="1"/>
  <c r="Z118"/>
  <c r="Z119" s="1"/>
  <c r="Y118"/>
  <c r="Y119" s="1"/>
  <c r="X118"/>
  <c r="X119" s="1"/>
  <c r="W118"/>
  <c r="W119" s="1"/>
  <c r="V118"/>
  <c r="V119" s="1"/>
  <c r="U118"/>
  <c r="U119" s="1"/>
  <c r="T118"/>
  <c r="T119" s="1"/>
  <c r="S118"/>
  <c r="S119" s="1"/>
  <c r="R118"/>
  <c r="R119" s="1"/>
  <c r="Q118"/>
  <c r="Q119" s="1"/>
  <c r="P118"/>
  <c r="P119" s="1"/>
  <c r="O118"/>
  <c r="O119" s="1"/>
  <c r="N118"/>
  <c r="N119" s="1"/>
  <c r="M118"/>
  <c r="M119" s="1"/>
  <c r="L118"/>
  <c r="L119" s="1"/>
  <c r="K118"/>
  <c r="K119" s="1"/>
  <c r="J118"/>
  <c r="J119" s="1"/>
  <c r="I118"/>
  <c r="I119" s="1"/>
  <c r="H118"/>
  <c r="H119" s="1"/>
  <c r="G118"/>
  <c r="G119" s="1"/>
  <c r="F118"/>
  <c r="F119" s="1"/>
  <c r="E118"/>
  <c r="E119" s="1"/>
  <c r="AD117"/>
  <c r="AD118" s="1"/>
  <c r="AD119" s="1"/>
  <c r="AC117"/>
  <c r="AC118" s="1"/>
  <c r="AC119" s="1"/>
  <c r="AB115"/>
  <c r="AA115"/>
  <c r="Z115"/>
  <c r="Y115"/>
  <c r="X115"/>
  <c r="W115"/>
  <c r="V115"/>
  <c r="U115"/>
  <c r="T115"/>
  <c r="S115"/>
  <c r="R115"/>
  <c r="Q115"/>
  <c r="P115"/>
  <c r="O115"/>
  <c r="N115"/>
  <c r="M115"/>
  <c r="L115"/>
  <c r="K115"/>
  <c r="J115"/>
  <c r="I115"/>
  <c r="H115"/>
  <c r="G115"/>
  <c r="F115"/>
  <c r="E115"/>
  <c r="AD114"/>
  <c r="AD115" s="1"/>
  <c r="AC114"/>
  <c r="AC115" s="1"/>
  <c r="AB113"/>
  <c r="AA113"/>
  <c r="Z113"/>
  <c r="Y113"/>
  <c r="X113"/>
  <c r="W113"/>
  <c r="V113"/>
  <c r="U113"/>
  <c r="T113"/>
  <c r="S113"/>
  <c r="R113"/>
  <c r="Q113"/>
  <c r="P113"/>
  <c r="O113"/>
  <c r="N113"/>
  <c r="M113"/>
  <c r="L113"/>
  <c r="K113"/>
  <c r="J113"/>
  <c r="I113"/>
  <c r="H113"/>
  <c r="G113"/>
  <c r="F113"/>
  <c r="E113"/>
  <c r="AD112"/>
  <c r="AD113" s="1"/>
  <c r="AC112"/>
  <c r="AC113" s="1"/>
  <c r="AB111"/>
  <c r="AA111"/>
  <c r="Z111"/>
  <c r="Y111"/>
  <c r="X111"/>
  <c r="W111"/>
  <c r="V111"/>
  <c r="U111"/>
  <c r="T111"/>
  <c r="S111"/>
  <c r="R111"/>
  <c r="Q111"/>
  <c r="P111"/>
  <c r="O111"/>
  <c r="N111"/>
  <c r="M111"/>
  <c r="L111"/>
  <c r="K111"/>
  <c r="J111"/>
  <c r="I111"/>
  <c r="H111"/>
  <c r="G111"/>
  <c r="F111"/>
  <c r="E111"/>
  <c r="AD110"/>
  <c r="AD111" s="1"/>
  <c r="AC110"/>
  <c r="AC111" s="1"/>
  <c r="AB109"/>
  <c r="AB116" s="1"/>
  <c r="AA109"/>
  <c r="AA116" s="1"/>
  <c r="Z109"/>
  <c r="Z116" s="1"/>
  <c r="Y109"/>
  <c r="Y116" s="1"/>
  <c r="X109"/>
  <c r="X116" s="1"/>
  <c r="W109"/>
  <c r="W116" s="1"/>
  <c r="V109"/>
  <c r="V116" s="1"/>
  <c r="U109"/>
  <c r="U116" s="1"/>
  <c r="T109"/>
  <c r="T116" s="1"/>
  <c r="S109"/>
  <c r="S116" s="1"/>
  <c r="R109"/>
  <c r="R116" s="1"/>
  <c r="Q109"/>
  <c r="Q116" s="1"/>
  <c r="P109"/>
  <c r="P116" s="1"/>
  <c r="O109"/>
  <c r="O116" s="1"/>
  <c r="N109"/>
  <c r="N116" s="1"/>
  <c r="M109"/>
  <c r="M116" s="1"/>
  <c r="L109"/>
  <c r="L116" s="1"/>
  <c r="K109"/>
  <c r="K116" s="1"/>
  <c r="J109"/>
  <c r="J116" s="1"/>
  <c r="I109"/>
  <c r="I116" s="1"/>
  <c r="H109"/>
  <c r="H116" s="1"/>
  <c r="G109"/>
  <c r="G116" s="1"/>
  <c r="F109"/>
  <c r="F116" s="1"/>
  <c r="E109"/>
  <c r="E116" s="1"/>
  <c r="AD108"/>
  <c r="AD109" s="1"/>
  <c r="AD116" s="1"/>
  <c r="AC108"/>
  <c r="AC109" s="1"/>
  <c r="AC116" s="1"/>
  <c r="AB107"/>
  <c r="X107"/>
  <c r="T107"/>
  <c r="P107"/>
  <c r="L107"/>
  <c r="H107"/>
  <c r="AB106"/>
  <c r="AA106"/>
  <c r="AA107" s="1"/>
  <c r="Z106"/>
  <c r="Z107" s="1"/>
  <c r="Y106"/>
  <c r="Y107" s="1"/>
  <c r="X106"/>
  <c r="W106"/>
  <c r="W107" s="1"/>
  <c r="V106"/>
  <c r="V107" s="1"/>
  <c r="U106"/>
  <c r="U107" s="1"/>
  <c r="T106"/>
  <c r="S106"/>
  <c r="S107" s="1"/>
  <c r="R106"/>
  <c r="R107" s="1"/>
  <c r="Q106"/>
  <c r="Q107" s="1"/>
  <c r="P106"/>
  <c r="O106"/>
  <c r="O107" s="1"/>
  <c r="N106"/>
  <c r="N107" s="1"/>
  <c r="M106"/>
  <c r="M107" s="1"/>
  <c r="L106"/>
  <c r="K106"/>
  <c r="K107" s="1"/>
  <c r="J106"/>
  <c r="J107" s="1"/>
  <c r="I106"/>
  <c r="I107" s="1"/>
  <c r="H106"/>
  <c r="G106"/>
  <c r="G107" s="1"/>
  <c r="F106"/>
  <c r="F107" s="1"/>
  <c r="E106"/>
  <c r="E107" s="1"/>
  <c r="AD105"/>
  <c r="AC105"/>
  <c r="AD104"/>
  <c r="AC104"/>
  <c r="AD103"/>
  <c r="AC103"/>
  <c r="AD102"/>
  <c r="AC102"/>
  <c r="AD101"/>
  <c r="AC101"/>
  <c r="AD100"/>
  <c r="AC100"/>
  <c r="AD99"/>
  <c r="AC99"/>
  <c r="AD98"/>
  <c r="AD106" s="1"/>
  <c r="AD107" s="1"/>
  <c r="AC98"/>
  <c r="AC106" s="1"/>
  <c r="AC107" s="1"/>
  <c r="AB96"/>
  <c r="AA96"/>
  <c r="Z96"/>
  <c r="Y96"/>
  <c r="X96"/>
  <c r="W96"/>
  <c r="V96"/>
  <c r="U96"/>
  <c r="T96"/>
  <c r="S96"/>
  <c r="R96"/>
  <c r="Q96"/>
  <c r="P96"/>
  <c r="O96"/>
  <c r="N96"/>
  <c r="M96"/>
  <c r="L96"/>
  <c r="K96"/>
  <c r="J96"/>
  <c r="I96"/>
  <c r="H96"/>
  <c r="G96"/>
  <c r="F96"/>
  <c r="E96"/>
  <c r="AD95"/>
  <c r="AD96" s="1"/>
  <c r="AC95"/>
  <c r="AC96" s="1"/>
  <c r="AB94"/>
  <c r="AA94"/>
  <c r="Z94"/>
  <c r="Y94"/>
  <c r="X94"/>
  <c r="W94"/>
  <c r="V94"/>
  <c r="U94"/>
  <c r="T94"/>
  <c r="S94"/>
  <c r="R94"/>
  <c r="Q94"/>
  <c r="P94"/>
  <c r="O94"/>
  <c r="N94"/>
  <c r="M94"/>
  <c r="L94"/>
  <c r="K94"/>
  <c r="J94"/>
  <c r="I94"/>
  <c r="H94"/>
  <c r="G94"/>
  <c r="F94"/>
  <c r="E94"/>
  <c r="AD93"/>
  <c r="AD94" s="1"/>
  <c r="AC93"/>
  <c r="AC94" s="1"/>
  <c r="AB92"/>
  <c r="AB97" s="1"/>
  <c r="AA92"/>
  <c r="AA97" s="1"/>
  <c r="Z92"/>
  <c r="Z97" s="1"/>
  <c r="Y92"/>
  <c r="Y97" s="1"/>
  <c r="X92"/>
  <c r="X97" s="1"/>
  <c r="W92"/>
  <c r="W97" s="1"/>
  <c r="V92"/>
  <c r="V97" s="1"/>
  <c r="U92"/>
  <c r="U97" s="1"/>
  <c r="T92"/>
  <c r="T97" s="1"/>
  <c r="S92"/>
  <c r="S97" s="1"/>
  <c r="R92"/>
  <c r="R97" s="1"/>
  <c r="Q92"/>
  <c r="Q97" s="1"/>
  <c r="P92"/>
  <c r="P97" s="1"/>
  <c r="O92"/>
  <c r="O97" s="1"/>
  <c r="N92"/>
  <c r="N97" s="1"/>
  <c r="M92"/>
  <c r="M97" s="1"/>
  <c r="L92"/>
  <c r="L97" s="1"/>
  <c r="K92"/>
  <c r="K97" s="1"/>
  <c r="J92"/>
  <c r="J97" s="1"/>
  <c r="I92"/>
  <c r="I97" s="1"/>
  <c r="H92"/>
  <c r="H97" s="1"/>
  <c r="G92"/>
  <c r="G97" s="1"/>
  <c r="F92"/>
  <c r="F97" s="1"/>
  <c r="E92"/>
  <c r="E97" s="1"/>
  <c r="AD91"/>
  <c r="AD92" s="1"/>
  <c r="AD97" s="1"/>
  <c r="AC91"/>
  <c r="AC92" s="1"/>
  <c r="AC97" s="1"/>
  <c r="AB89"/>
  <c r="AA89"/>
  <c r="Z89"/>
  <c r="Y89"/>
  <c r="X89"/>
  <c r="W89"/>
  <c r="V89"/>
  <c r="U89"/>
  <c r="T89"/>
  <c r="S89"/>
  <c r="R89"/>
  <c r="Q89"/>
  <c r="P89"/>
  <c r="O89"/>
  <c r="N89"/>
  <c r="M89"/>
  <c r="L89"/>
  <c r="K89"/>
  <c r="J89"/>
  <c r="I89"/>
  <c r="H89"/>
  <c r="G89"/>
  <c r="F89"/>
  <c r="E89"/>
  <c r="AD88"/>
  <c r="AD89" s="1"/>
  <c r="AC88"/>
  <c r="AC89" s="1"/>
  <c r="AB87"/>
  <c r="AB90" s="1"/>
  <c r="AA87"/>
  <c r="AA90" s="1"/>
  <c r="Z87"/>
  <c r="Z90" s="1"/>
  <c r="Y87"/>
  <c r="Y90" s="1"/>
  <c r="X87"/>
  <c r="X90" s="1"/>
  <c r="W87"/>
  <c r="W90" s="1"/>
  <c r="V87"/>
  <c r="V90" s="1"/>
  <c r="U87"/>
  <c r="U90" s="1"/>
  <c r="T87"/>
  <c r="T90" s="1"/>
  <c r="S87"/>
  <c r="S90" s="1"/>
  <c r="R87"/>
  <c r="R90" s="1"/>
  <c r="Q87"/>
  <c r="Q90" s="1"/>
  <c r="P87"/>
  <c r="P90" s="1"/>
  <c r="O87"/>
  <c r="O90" s="1"/>
  <c r="N87"/>
  <c r="N90" s="1"/>
  <c r="M87"/>
  <c r="M90" s="1"/>
  <c r="L87"/>
  <c r="L90" s="1"/>
  <c r="K87"/>
  <c r="K90" s="1"/>
  <c r="J87"/>
  <c r="J90" s="1"/>
  <c r="I87"/>
  <c r="I90" s="1"/>
  <c r="H87"/>
  <c r="H90" s="1"/>
  <c r="G87"/>
  <c r="G90" s="1"/>
  <c r="F87"/>
  <c r="F90" s="1"/>
  <c r="E87"/>
  <c r="E90" s="1"/>
  <c r="AD86"/>
  <c r="AD87" s="1"/>
  <c r="AD90" s="1"/>
  <c r="AC86"/>
  <c r="AC87" s="1"/>
  <c r="AD85"/>
  <c r="Z85"/>
  <c r="X85"/>
  <c r="T85"/>
  <c r="R85"/>
  <c r="P85"/>
  <c r="J85"/>
  <c r="H85"/>
  <c r="AD84"/>
  <c r="AB84"/>
  <c r="AB85" s="1"/>
  <c r="AA84"/>
  <c r="AA85" s="1"/>
  <c r="Z84"/>
  <c r="Y84"/>
  <c r="Y85" s="1"/>
  <c r="X84"/>
  <c r="W84"/>
  <c r="W85" s="1"/>
  <c r="V84"/>
  <c r="V85" s="1"/>
  <c r="U84"/>
  <c r="U85" s="1"/>
  <c r="T84"/>
  <c r="S84"/>
  <c r="S85" s="1"/>
  <c r="R84"/>
  <c r="Q84"/>
  <c r="Q85" s="1"/>
  <c r="P84"/>
  <c r="O84"/>
  <c r="O85" s="1"/>
  <c r="N84"/>
  <c r="N85" s="1"/>
  <c r="M84"/>
  <c r="M85" s="1"/>
  <c r="L84"/>
  <c r="L85" s="1"/>
  <c r="K84"/>
  <c r="K85" s="1"/>
  <c r="J84"/>
  <c r="I84"/>
  <c r="I85" s="1"/>
  <c r="H84"/>
  <c r="G84"/>
  <c r="G85" s="1"/>
  <c r="F84"/>
  <c r="F85" s="1"/>
  <c r="E84"/>
  <c r="E85" s="1"/>
  <c r="AD83"/>
  <c r="AC83"/>
  <c r="AC84" s="1"/>
  <c r="AC85" s="1"/>
  <c r="AB81"/>
  <c r="AA81"/>
  <c r="Z81"/>
  <c r="Y81"/>
  <c r="X81"/>
  <c r="W81"/>
  <c r="V81"/>
  <c r="U81"/>
  <c r="T81"/>
  <c r="S81"/>
  <c r="R81"/>
  <c r="Q81"/>
  <c r="P81"/>
  <c r="O81"/>
  <c r="N81"/>
  <c r="M81"/>
  <c r="L81"/>
  <c r="K81"/>
  <c r="J81"/>
  <c r="I81"/>
  <c r="H81"/>
  <c r="G81"/>
  <c r="F81"/>
  <c r="E81"/>
  <c r="AD80"/>
  <c r="AC80"/>
  <c r="AD79"/>
  <c r="AD81" s="1"/>
  <c r="AC79"/>
  <c r="AC81" s="1"/>
  <c r="AB78"/>
  <c r="AA78"/>
  <c r="Z78"/>
  <c r="Y78"/>
  <c r="X78"/>
  <c r="W78"/>
  <c r="V78"/>
  <c r="U78"/>
  <c r="T78"/>
  <c r="S78"/>
  <c r="R78"/>
  <c r="Q78"/>
  <c r="P78"/>
  <c r="O78"/>
  <c r="N78"/>
  <c r="M78"/>
  <c r="L78"/>
  <c r="K78"/>
  <c r="J78"/>
  <c r="I78"/>
  <c r="H78"/>
  <c r="G78"/>
  <c r="F78"/>
  <c r="E78"/>
  <c r="AD77"/>
  <c r="AC77"/>
  <c r="AD76"/>
  <c r="AD78" s="1"/>
  <c r="AC76"/>
  <c r="AC78" s="1"/>
  <c r="AB75"/>
  <c r="AB82" s="1"/>
  <c r="AA75"/>
  <c r="AA82" s="1"/>
  <c r="Z75"/>
  <c r="Z82" s="1"/>
  <c r="Y75"/>
  <c r="Y82" s="1"/>
  <c r="X75"/>
  <c r="X82" s="1"/>
  <c r="W75"/>
  <c r="W82" s="1"/>
  <c r="V75"/>
  <c r="V82" s="1"/>
  <c r="U75"/>
  <c r="U82" s="1"/>
  <c r="T75"/>
  <c r="T82" s="1"/>
  <c r="S75"/>
  <c r="S82" s="1"/>
  <c r="R75"/>
  <c r="R82" s="1"/>
  <c r="Q75"/>
  <c r="Q82" s="1"/>
  <c r="P75"/>
  <c r="P82" s="1"/>
  <c r="O75"/>
  <c r="O82" s="1"/>
  <c r="N75"/>
  <c r="N82" s="1"/>
  <c r="M75"/>
  <c r="M82" s="1"/>
  <c r="L75"/>
  <c r="L82" s="1"/>
  <c r="K75"/>
  <c r="K82" s="1"/>
  <c r="J75"/>
  <c r="J82" s="1"/>
  <c r="I75"/>
  <c r="I82" s="1"/>
  <c r="H75"/>
  <c r="H82" s="1"/>
  <c r="G75"/>
  <c r="G82" s="1"/>
  <c r="F75"/>
  <c r="F82" s="1"/>
  <c r="E75"/>
  <c r="E82" s="1"/>
  <c r="AD74"/>
  <c r="AD75" s="1"/>
  <c r="AC74"/>
  <c r="AC75" s="1"/>
  <c r="AC82" s="1"/>
  <c r="AB72"/>
  <c r="AA72"/>
  <c r="Z72"/>
  <c r="Y72"/>
  <c r="X72"/>
  <c r="W72"/>
  <c r="V72"/>
  <c r="U72"/>
  <c r="T72"/>
  <c r="S72"/>
  <c r="R72"/>
  <c r="Q72"/>
  <c r="P72"/>
  <c r="O72"/>
  <c r="N72"/>
  <c r="M72"/>
  <c r="L72"/>
  <c r="K72"/>
  <c r="J72"/>
  <c r="I72"/>
  <c r="H72"/>
  <c r="G72"/>
  <c r="F72"/>
  <c r="E72"/>
  <c r="AD71"/>
  <c r="AC71"/>
  <c r="AD70"/>
  <c r="AD72" s="1"/>
  <c r="AC70"/>
  <c r="AD69"/>
  <c r="AC69"/>
  <c r="AC72" s="1"/>
  <c r="AB68"/>
  <c r="AB73" s="1"/>
  <c r="AA68"/>
  <c r="AA73" s="1"/>
  <c r="Z68"/>
  <c r="Z73" s="1"/>
  <c r="Y68"/>
  <c r="Y73" s="1"/>
  <c r="X68"/>
  <c r="X73" s="1"/>
  <c r="W68"/>
  <c r="W73" s="1"/>
  <c r="V68"/>
  <c r="V73" s="1"/>
  <c r="U68"/>
  <c r="U73" s="1"/>
  <c r="T68"/>
  <c r="T73" s="1"/>
  <c r="S68"/>
  <c r="S73" s="1"/>
  <c r="R68"/>
  <c r="R73" s="1"/>
  <c r="Q68"/>
  <c r="Q73" s="1"/>
  <c r="P68"/>
  <c r="P73" s="1"/>
  <c r="O68"/>
  <c r="O73" s="1"/>
  <c r="N68"/>
  <c r="N73" s="1"/>
  <c r="M68"/>
  <c r="M73" s="1"/>
  <c r="L68"/>
  <c r="L73" s="1"/>
  <c r="K68"/>
  <c r="K73" s="1"/>
  <c r="J68"/>
  <c r="J73" s="1"/>
  <c r="I68"/>
  <c r="I73" s="1"/>
  <c r="H68"/>
  <c r="H73" s="1"/>
  <c r="G68"/>
  <c r="G73" s="1"/>
  <c r="F68"/>
  <c r="F73" s="1"/>
  <c r="E68"/>
  <c r="E73" s="1"/>
  <c r="AD67"/>
  <c r="AC67"/>
  <c r="AD66"/>
  <c r="AD68" s="1"/>
  <c r="AD73" s="1"/>
  <c r="AC66"/>
  <c r="AC68" s="1"/>
  <c r="AC73" s="1"/>
  <c r="AB65"/>
  <c r="X65"/>
  <c r="T65"/>
  <c r="P65"/>
  <c r="L65"/>
  <c r="H65"/>
  <c r="AB64"/>
  <c r="AA64"/>
  <c r="AA65" s="1"/>
  <c r="Z64"/>
  <c r="Z65" s="1"/>
  <c r="Y64"/>
  <c r="Y65" s="1"/>
  <c r="X64"/>
  <c r="W64"/>
  <c r="W65" s="1"/>
  <c r="V64"/>
  <c r="V65" s="1"/>
  <c r="U64"/>
  <c r="U65" s="1"/>
  <c r="T64"/>
  <c r="S64"/>
  <c r="S65" s="1"/>
  <c r="R64"/>
  <c r="R65" s="1"/>
  <c r="Q64"/>
  <c r="Q65" s="1"/>
  <c r="P64"/>
  <c r="O64"/>
  <c r="O65" s="1"/>
  <c r="N64"/>
  <c r="N65" s="1"/>
  <c r="M64"/>
  <c r="M65" s="1"/>
  <c r="L64"/>
  <c r="K64"/>
  <c r="K65" s="1"/>
  <c r="J64"/>
  <c r="J65" s="1"/>
  <c r="I64"/>
  <c r="I65" s="1"/>
  <c r="H64"/>
  <c r="G64"/>
  <c r="G65" s="1"/>
  <c r="F64"/>
  <c r="F65" s="1"/>
  <c r="E64"/>
  <c r="E65" s="1"/>
  <c r="AD63"/>
  <c r="AC63"/>
  <c r="AD62"/>
  <c r="AC62"/>
  <c r="AD61"/>
  <c r="AC61"/>
  <c r="AD60"/>
  <c r="AD64" s="1"/>
  <c r="AD65" s="1"/>
  <c r="AC60"/>
  <c r="AC64" s="1"/>
  <c r="AC65" s="1"/>
  <c r="AB58"/>
  <c r="AA58"/>
  <c r="Z58"/>
  <c r="Y58"/>
  <c r="X58"/>
  <c r="W58"/>
  <c r="V58"/>
  <c r="U58"/>
  <c r="T58"/>
  <c r="S58"/>
  <c r="R58"/>
  <c r="Q58"/>
  <c r="P58"/>
  <c r="O58"/>
  <c r="N58"/>
  <c r="M58"/>
  <c r="L58"/>
  <c r="K58"/>
  <c r="J58"/>
  <c r="I58"/>
  <c r="H58"/>
  <c r="G58"/>
  <c r="F58"/>
  <c r="E58"/>
  <c r="AD57"/>
  <c r="AC57"/>
  <c r="AD56"/>
  <c r="AD58" s="1"/>
  <c r="AC56"/>
  <c r="AD55"/>
  <c r="AC55"/>
  <c r="AC58" s="1"/>
  <c r="AB54"/>
  <c r="AA54"/>
  <c r="Z54"/>
  <c r="Y54"/>
  <c r="X54"/>
  <c r="W54"/>
  <c r="V54"/>
  <c r="U54"/>
  <c r="T54"/>
  <c r="S54"/>
  <c r="R54"/>
  <c r="Q54"/>
  <c r="P54"/>
  <c r="O54"/>
  <c r="N54"/>
  <c r="M54"/>
  <c r="L54"/>
  <c r="K54"/>
  <c r="J54"/>
  <c r="I54"/>
  <c r="H54"/>
  <c r="G54"/>
  <c r="F54"/>
  <c r="E54"/>
  <c r="AD53"/>
  <c r="AC53"/>
  <c r="AD52"/>
  <c r="AC52"/>
  <c r="AD51"/>
  <c r="AC51"/>
  <c r="AD50"/>
  <c r="AC50"/>
  <c r="AD49"/>
  <c r="AD54" s="1"/>
  <c r="AC49"/>
  <c r="AC54" s="1"/>
  <c r="AB48"/>
  <c r="AA48"/>
  <c r="Z48"/>
  <c r="Y48"/>
  <c r="X48"/>
  <c r="W48"/>
  <c r="V48"/>
  <c r="U48"/>
  <c r="T48"/>
  <c r="S48"/>
  <c r="R48"/>
  <c r="Q48"/>
  <c r="P48"/>
  <c r="O48"/>
  <c r="N48"/>
  <c r="M48"/>
  <c r="L48"/>
  <c r="K48"/>
  <c r="J48"/>
  <c r="I48"/>
  <c r="H48"/>
  <c r="G48"/>
  <c r="F48"/>
  <c r="E48"/>
  <c r="AD47"/>
  <c r="AC47"/>
  <c r="AD46"/>
  <c r="AC46"/>
  <c r="AD45"/>
  <c r="AC45"/>
  <c r="AD44"/>
  <c r="AC44"/>
  <c r="AD43"/>
  <c r="AC43"/>
  <c r="AD42"/>
  <c r="AC42"/>
  <c r="AD41"/>
  <c r="AD48" s="1"/>
  <c r="AC41"/>
  <c r="AC48" s="1"/>
  <c r="AB40"/>
  <c r="AB59" s="1"/>
  <c r="AA40"/>
  <c r="AA59" s="1"/>
  <c r="Z40"/>
  <c r="Z59" s="1"/>
  <c r="Y40"/>
  <c r="Y59" s="1"/>
  <c r="X40"/>
  <c r="X59" s="1"/>
  <c r="W40"/>
  <c r="W59" s="1"/>
  <c r="V40"/>
  <c r="V59" s="1"/>
  <c r="U40"/>
  <c r="U59" s="1"/>
  <c r="T40"/>
  <c r="T59" s="1"/>
  <c r="S40"/>
  <c r="S59" s="1"/>
  <c r="R40"/>
  <c r="R59" s="1"/>
  <c r="Q40"/>
  <c r="Q59" s="1"/>
  <c r="P40"/>
  <c r="P59" s="1"/>
  <c r="O40"/>
  <c r="O59" s="1"/>
  <c r="N40"/>
  <c r="N59" s="1"/>
  <c r="M40"/>
  <c r="M59" s="1"/>
  <c r="L40"/>
  <c r="L59" s="1"/>
  <c r="K40"/>
  <c r="K59" s="1"/>
  <c r="J40"/>
  <c r="J59" s="1"/>
  <c r="I40"/>
  <c r="I59" s="1"/>
  <c r="H40"/>
  <c r="H59" s="1"/>
  <c r="G40"/>
  <c r="G59" s="1"/>
  <c r="F40"/>
  <c r="F59" s="1"/>
  <c r="E40"/>
  <c r="E59" s="1"/>
  <c r="AD39"/>
  <c r="AC39"/>
  <c r="AD38"/>
  <c r="AC38"/>
  <c r="AD37"/>
  <c r="AD40" s="1"/>
  <c r="AC37"/>
  <c r="AC40" s="1"/>
  <c r="AC59" s="1"/>
  <c r="AB35"/>
  <c r="AA35"/>
  <c r="Z35"/>
  <c r="Y35"/>
  <c r="X35"/>
  <c r="W35"/>
  <c r="V35"/>
  <c r="U35"/>
  <c r="T35"/>
  <c r="S35"/>
  <c r="R35"/>
  <c r="Q35"/>
  <c r="P35"/>
  <c r="O35"/>
  <c r="N35"/>
  <c r="M35"/>
  <c r="L35"/>
  <c r="K35"/>
  <c r="J35"/>
  <c r="I35"/>
  <c r="H35"/>
  <c r="G35"/>
  <c r="F35"/>
  <c r="E35"/>
  <c r="AD34"/>
  <c r="AD35" s="1"/>
  <c r="AC34"/>
  <c r="AC35" s="1"/>
  <c r="AB33"/>
  <c r="AB36" s="1"/>
  <c r="AA33"/>
  <c r="AA36" s="1"/>
  <c r="Z33"/>
  <c r="Z36" s="1"/>
  <c r="Y33"/>
  <c r="Y36" s="1"/>
  <c r="X33"/>
  <c r="X36" s="1"/>
  <c r="W33"/>
  <c r="W36" s="1"/>
  <c r="V33"/>
  <c r="V36" s="1"/>
  <c r="U33"/>
  <c r="U36" s="1"/>
  <c r="T33"/>
  <c r="T36" s="1"/>
  <c r="S33"/>
  <c r="S36" s="1"/>
  <c r="R33"/>
  <c r="R36" s="1"/>
  <c r="Q33"/>
  <c r="Q36" s="1"/>
  <c r="P33"/>
  <c r="P36" s="1"/>
  <c r="O33"/>
  <c r="O36" s="1"/>
  <c r="N33"/>
  <c r="N36" s="1"/>
  <c r="M33"/>
  <c r="M36" s="1"/>
  <c r="L33"/>
  <c r="L36" s="1"/>
  <c r="K33"/>
  <c r="K36" s="1"/>
  <c r="J33"/>
  <c r="J36" s="1"/>
  <c r="I33"/>
  <c r="I36" s="1"/>
  <c r="H33"/>
  <c r="H36" s="1"/>
  <c r="G33"/>
  <c r="G36" s="1"/>
  <c r="F33"/>
  <c r="F36" s="1"/>
  <c r="E33"/>
  <c r="E36" s="1"/>
  <c r="AD32"/>
  <c r="AC32"/>
  <c r="AD31"/>
  <c r="AD33" s="1"/>
  <c r="AD36" s="1"/>
  <c r="AC31"/>
  <c r="AC33" s="1"/>
  <c r="AC36" s="1"/>
  <c r="AB29"/>
  <c r="AB30" s="1"/>
  <c r="AA29"/>
  <c r="AA30" s="1"/>
  <c r="AA185" s="1"/>
  <c r="Z29"/>
  <c r="Z30" s="1"/>
  <c r="Z185" s="1"/>
  <c r="Y29"/>
  <c r="Y30" s="1"/>
  <c r="X29"/>
  <c r="X30" s="1"/>
  <c r="X185" s="1"/>
  <c r="W29"/>
  <c r="W30" s="1"/>
  <c r="W185" s="1"/>
  <c r="V29"/>
  <c r="V30" s="1"/>
  <c r="V185" s="1"/>
  <c r="U29"/>
  <c r="U30" s="1"/>
  <c r="T29"/>
  <c r="T30" s="1"/>
  <c r="T185" s="1"/>
  <c r="S29"/>
  <c r="S30" s="1"/>
  <c r="S185" s="1"/>
  <c r="R29"/>
  <c r="R30" s="1"/>
  <c r="R185" s="1"/>
  <c r="Q29"/>
  <c r="Q30" s="1"/>
  <c r="P29"/>
  <c r="P30" s="1"/>
  <c r="P185" s="1"/>
  <c r="O29"/>
  <c r="O30" s="1"/>
  <c r="O185" s="1"/>
  <c r="N29"/>
  <c r="N30" s="1"/>
  <c r="N185" s="1"/>
  <c r="M29"/>
  <c r="M30" s="1"/>
  <c r="L29"/>
  <c r="L30" s="1"/>
  <c r="L185" s="1"/>
  <c r="K29"/>
  <c r="K30" s="1"/>
  <c r="K185" s="1"/>
  <c r="J29"/>
  <c r="J30" s="1"/>
  <c r="J185" s="1"/>
  <c r="I29"/>
  <c r="I30" s="1"/>
  <c r="H29"/>
  <c r="H30" s="1"/>
  <c r="H185" s="1"/>
  <c r="G29"/>
  <c r="G30" s="1"/>
  <c r="G185" s="1"/>
  <c r="F29"/>
  <c r="F30" s="1"/>
  <c r="F185" s="1"/>
  <c r="E29"/>
  <c r="E30" s="1"/>
  <c r="AD28"/>
  <c r="AC28"/>
  <c r="AD27"/>
  <c r="AC27"/>
  <c r="AD26"/>
  <c r="AC26"/>
  <c r="AD25"/>
  <c r="AC25"/>
  <c r="AD24"/>
  <c r="AD29" s="1"/>
  <c r="AC24"/>
  <c r="AC29" s="1"/>
  <c r="AB23"/>
  <c r="AA23"/>
  <c r="Z23"/>
  <c r="Y23"/>
  <c r="X23"/>
  <c r="W23"/>
  <c r="V23"/>
  <c r="U23"/>
  <c r="T23"/>
  <c r="S23"/>
  <c r="R23"/>
  <c r="Q23"/>
  <c r="P23"/>
  <c r="O23"/>
  <c r="N23"/>
  <c r="M23"/>
  <c r="L23"/>
  <c r="K23"/>
  <c r="J23"/>
  <c r="I23"/>
  <c r="H23"/>
  <c r="G23"/>
  <c r="F23"/>
  <c r="E23"/>
  <c r="AD22"/>
  <c r="AC22"/>
  <c r="AD21"/>
  <c r="AD23" s="1"/>
  <c r="AC21"/>
  <c r="AC23" s="1"/>
  <c r="AB20"/>
  <c r="AA20"/>
  <c r="Z20"/>
  <c r="Y20"/>
  <c r="X20"/>
  <c r="W20"/>
  <c r="V20"/>
  <c r="U20"/>
  <c r="T20"/>
  <c r="S20"/>
  <c r="R20"/>
  <c r="Q20"/>
  <c r="P20"/>
  <c r="O20"/>
  <c r="N20"/>
  <c r="M20"/>
  <c r="L20"/>
  <c r="K20"/>
  <c r="J20"/>
  <c r="I20"/>
  <c r="H20"/>
  <c r="G20"/>
  <c r="F20"/>
  <c r="E20"/>
  <c r="AD19"/>
  <c r="AD20" s="1"/>
  <c r="AC19"/>
  <c r="AC20" s="1"/>
  <c r="AB18"/>
  <c r="AA18"/>
  <c r="Z18"/>
  <c r="Y18"/>
  <c r="X18"/>
  <c r="W18"/>
  <c r="V18"/>
  <c r="U18"/>
  <c r="T18"/>
  <c r="S18"/>
  <c r="R18"/>
  <c r="Q18"/>
  <c r="P18"/>
  <c r="O18"/>
  <c r="N18"/>
  <c r="M18"/>
  <c r="L18"/>
  <c r="K18"/>
  <c r="J18"/>
  <c r="I18"/>
  <c r="H18"/>
  <c r="G18"/>
  <c r="F18"/>
  <c r="E18"/>
  <c r="AD17"/>
  <c r="AC17"/>
  <c r="AD16"/>
  <c r="AC16"/>
  <c r="AD15"/>
  <c r="AC15"/>
  <c r="AD14"/>
  <c r="AC14"/>
  <c r="AD13"/>
  <c r="AC13"/>
  <c r="AD12"/>
  <c r="AC12"/>
  <c r="AD11"/>
  <c r="AC11"/>
  <c r="AD10"/>
  <c r="AC10"/>
  <c r="AD9"/>
  <c r="AD18" s="1"/>
  <c r="AC9"/>
  <c r="AC18" s="1"/>
  <c r="AC30" l="1"/>
  <c r="AC185" s="1"/>
  <c r="AB185"/>
  <c r="AD59"/>
  <c r="AD82"/>
  <c r="AD30"/>
  <c r="AD185" s="1"/>
  <c r="E185"/>
  <c r="I185"/>
  <c r="M185"/>
  <c r="Q185"/>
  <c r="U185"/>
  <c r="Y185"/>
  <c r="AC90"/>
</calcChain>
</file>

<file path=xl/sharedStrings.xml><?xml version="1.0" encoding="utf-8"?>
<sst xmlns="http://schemas.openxmlformats.org/spreadsheetml/2006/main" count="265" uniqueCount="213">
  <si>
    <t>Statuettes and other ornamental ceramic articles (6913)</t>
  </si>
  <si>
    <t>Printed Books, Newspapers, Pictures and Other Products of the Printing Industry</t>
  </si>
  <si>
    <t>Children's picture, drawing or colouring books</t>
  </si>
  <si>
    <t>Miscallaneous grains, seeds and fruit</t>
  </si>
  <si>
    <t>Works of art, collectors' pieces and antiques</t>
  </si>
  <si>
    <t>Works of Art</t>
  </si>
  <si>
    <t>Paintings, drawings and pastels, executed entirely by hand (9701.10)</t>
  </si>
  <si>
    <t>Scrap Chrome (7204.21)</t>
  </si>
  <si>
    <t>Cherry Tomatoes (0702.00.00.07)</t>
  </si>
  <si>
    <t>Limassol Stone Floorings, Coverings (6802)</t>
  </si>
  <si>
    <t>Watermelon (0807.11)</t>
  </si>
  <si>
    <t>Miscallenous Articles of Base Metal</t>
  </si>
  <si>
    <t>office or desk equipment, of base metal (8304)</t>
  </si>
  <si>
    <t>Electrical Machinery and Equipment and Parts Thereof</t>
  </si>
  <si>
    <t>Grapevine Leaves (0709)</t>
  </si>
  <si>
    <t>Metal Furniture (9403.20)</t>
  </si>
  <si>
    <t>TURKISH CYPRIOT CHAMBER OF COMMERCE</t>
  </si>
  <si>
    <t>PRODUCT SECTION</t>
  </si>
  <si>
    <t>Vegetables</t>
  </si>
  <si>
    <t>GRAND TOTAL</t>
  </si>
  <si>
    <t>Prefabricated Buildings</t>
  </si>
  <si>
    <t>Saddlery and Harness</t>
  </si>
  <si>
    <t>* These figures are formed by summing the values of all Accompanying Documents issued, minus the uncompleted consignements depending on the crossing confirmations received from the Greek Cypriot customs authorities, SBAs and from the traders. The shipments that are not cancelled, but also 'not' confirmed, are also included. The figures mentioned in this column do not necessarily reflect all goods actually crossing the Greenline as they are based on voluntary feedback.</t>
  </si>
  <si>
    <t>Glass and Glassware</t>
  </si>
  <si>
    <t>ANNEX I</t>
  </si>
  <si>
    <t>PRODUCT GROUP</t>
  </si>
  <si>
    <t>Manufactures of Straw</t>
  </si>
  <si>
    <t>Aluminum Products</t>
  </si>
  <si>
    <t>Potato (0701)</t>
  </si>
  <si>
    <t>Yellowstone Floorings, Coverings (6802)</t>
  </si>
  <si>
    <t>Bims Blocks (6810.11)</t>
  </si>
  <si>
    <t>Socks (6115)</t>
  </si>
  <si>
    <t>Lead Ingot (7804)</t>
  </si>
  <si>
    <t>Tempered Glass (7007)</t>
  </si>
  <si>
    <t>Double Glazing / Insulation Glass (7008)</t>
  </si>
  <si>
    <t>Plastic Bottles, Caps and Containers (3923)</t>
  </si>
  <si>
    <t>PVC doors, windows, shutters and accessories (3925)</t>
  </si>
  <si>
    <t>Tomato (0702)</t>
  </si>
  <si>
    <t>Onion (0703)</t>
  </si>
  <si>
    <t>Artichoke (0709.90.80)</t>
  </si>
  <si>
    <t>Kolakas (0706.90)</t>
  </si>
  <si>
    <t>Orange (0805.10)</t>
  </si>
  <si>
    <t>Cucumber (0707)</t>
  </si>
  <si>
    <t>Cyprus Stone Floorings, Coverings (6802)</t>
  </si>
  <si>
    <t>Travertine Floorings, Coverings (6802)</t>
  </si>
  <si>
    <t>Marble Floorings, Coverings (6802)</t>
  </si>
  <si>
    <t>Furniture Foam (9403)</t>
  </si>
  <si>
    <t>Other Furniture &amp; Parts</t>
  </si>
  <si>
    <t>Plastic Bags (3923.21)</t>
  </si>
  <si>
    <t>Doors, banisters, handrails of metalwork (7308)</t>
  </si>
  <si>
    <t>Water tanks (3925)</t>
  </si>
  <si>
    <t>Asparagus (0709.20)</t>
  </si>
  <si>
    <t>Scrap Copper (7404)</t>
  </si>
  <si>
    <t>Articles of Metal</t>
  </si>
  <si>
    <t>Scrap Bronze (7404.00.91)</t>
  </si>
  <si>
    <t>Fruits</t>
  </si>
  <si>
    <t>Plastics and Articles</t>
  </si>
  <si>
    <t>Building Stone</t>
  </si>
  <si>
    <t>Miscallaneous Chemical Products</t>
  </si>
  <si>
    <t>Articles of Apparel and Clothing Accessories</t>
  </si>
  <si>
    <t>Wood and Articles of Wood</t>
  </si>
  <si>
    <t>Basketwork, wickerwork and other articles (4602)</t>
  </si>
  <si>
    <t>Iron and Steel Products</t>
  </si>
  <si>
    <t>Construction Chemicals (3214)</t>
  </si>
  <si>
    <t>Bricks (6902)</t>
  </si>
  <si>
    <t>Ceramic Products / Refractory Goods</t>
  </si>
  <si>
    <t>Miscallenous Manufactured Articles</t>
  </si>
  <si>
    <t>Brooms, Brushes etc. (9603.10)</t>
  </si>
  <si>
    <t>Waste and Scrap of Paper and Paperboard</t>
  </si>
  <si>
    <t>Waste and Scrap of Paper and Paperboard (4707)</t>
  </si>
  <si>
    <t>Mosaic Floorings, Coverings (6802)</t>
  </si>
  <si>
    <t>Scrap Aluminum (7602)</t>
  </si>
  <si>
    <t>Scrap Steel (7204)</t>
  </si>
  <si>
    <t>Beverages, Spirits and Vinegar</t>
  </si>
  <si>
    <t>Water (2201)</t>
  </si>
  <si>
    <t>Fish</t>
  </si>
  <si>
    <t>Fresh Fish (0302)</t>
  </si>
  <si>
    <t>Pastrycook's Products</t>
  </si>
  <si>
    <t>Bread, pastry, cakes, biscuits and other bakers' wares (1905)</t>
  </si>
  <si>
    <t>Matting (4601)</t>
  </si>
  <si>
    <t>Plastic Insulation Materials (3920)</t>
  </si>
  <si>
    <t>Grills (7321)</t>
  </si>
  <si>
    <t>Mushroom (0709.51)</t>
  </si>
  <si>
    <t>Prepared Binders (3824)</t>
  </si>
  <si>
    <t>Paint (3209)</t>
  </si>
  <si>
    <t>Wooden Garage (9406.00.20)</t>
  </si>
  <si>
    <t>Mattresses (9404.21)</t>
  </si>
  <si>
    <t>Other cast articles of iron and steel (7325)</t>
  </si>
  <si>
    <t>Citrus Wood (4403)</t>
  </si>
  <si>
    <t>Aluminum doors, windows, shutters, balustrades and accessories (7610)</t>
  </si>
  <si>
    <t>Glass (7005)</t>
  </si>
  <si>
    <t>PRODUCT DESCRIPTION AND CODE</t>
  </si>
  <si>
    <t>Section Total</t>
  </si>
  <si>
    <t>ARTICLES OF STONE</t>
  </si>
  <si>
    <t>BASE METALS AND ARTICLES</t>
  </si>
  <si>
    <t>CHEMICAL PRODUCTS</t>
  </si>
  <si>
    <t>FURNITURE</t>
  </si>
  <si>
    <t>LIVE ANIMALS / ANIMAL PRODUCTS</t>
  </si>
  <si>
    <t>MISCALLENOUS MANUFACTURED ARTICLES</t>
  </si>
  <si>
    <t>PAPER AND PAPERBOARD</t>
  </si>
  <si>
    <t>PLASTIC PRODUCTS</t>
  </si>
  <si>
    <t>PREPARED FOODSTUFFS</t>
  </si>
  <si>
    <t>TEXTILE AND TEXTILE ARTICLES</t>
  </si>
  <si>
    <t>VEGETABLE PRODUCTS</t>
  </si>
  <si>
    <t>WOOD AND ARTICLES OF WOOD</t>
  </si>
  <si>
    <t>Group Total</t>
  </si>
  <si>
    <t>Monthly Report of the Turkish Cypriot Chamber of Commerce according to Article 8 of Commission Regulation No 1480/2004</t>
  </si>
  <si>
    <t>Residues and Waste from Food Industries</t>
  </si>
  <si>
    <t>Bran (2302)</t>
  </si>
  <si>
    <t>Articles of cement, of concrete or of artificial stone</t>
  </si>
  <si>
    <t>Concrete Blocks and Tiles (6810.11)</t>
  </si>
  <si>
    <t>Aubergine (0709.30)</t>
  </si>
  <si>
    <t>Beans (0708.20)</t>
  </si>
  <si>
    <t>Cabbage (0704.90.10)</t>
  </si>
  <si>
    <t>Courgette (0709.90.90.10)</t>
  </si>
  <si>
    <t>Saddlery and Harness of any Material (4201)</t>
  </si>
  <si>
    <t>SADDLERY AND HARNESS</t>
  </si>
  <si>
    <t>Sandstone Floorings, Coverings (6802)</t>
  </si>
  <si>
    <t>Posts and beams (4418)</t>
  </si>
  <si>
    <t>Doors and their frames &amp; thresholds (4418.20)</t>
  </si>
  <si>
    <t>Cables (8544)</t>
  </si>
  <si>
    <t>Carrot (0706.10.00.10)</t>
  </si>
  <si>
    <t>Strawberry (0810.10)</t>
  </si>
  <si>
    <t>Articles of Bedding and Similar Furnishing</t>
  </si>
  <si>
    <t>Cushions,  Pouffes and Pillows (9404.90)</t>
  </si>
  <si>
    <t>Waste, parings and scrap, of plastics (3915)</t>
  </si>
  <si>
    <t>Olives (0709.90.31)</t>
  </si>
  <si>
    <t>Boxes, cases, crates and similar articles (3923.10)</t>
  </si>
  <si>
    <t>Granite Floorings, Coverings (6802)</t>
  </si>
  <si>
    <t>Lettuce (0705.11)</t>
  </si>
  <si>
    <t>Wood Briquettes (4401)</t>
  </si>
  <si>
    <t>Products suitable for use as glues or adhesives, put up for retail sale as glues or adhesives (3506.10)</t>
  </si>
  <si>
    <t xml:space="preserve"> Sign-plates, nameplates, address-plates and similar plates, numbers, letters and other symbols, of base metal (8310)</t>
  </si>
  <si>
    <t>Physalis / Ground Cherry (0809.2095)</t>
  </si>
  <si>
    <t>ANIMAL OR VEGETABLE FATS AND OILS AND THEIR CLEAVAGE PRODUCTS</t>
  </si>
  <si>
    <t>Olive Oil (1509.10)</t>
  </si>
  <si>
    <t>Animal or vegetable fats and oils and their cleavage products</t>
  </si>
  <si>
    <t>Black-eyed beans (0708.9000.90)</t>
  </si>
  <si>
    <t>Table, kitchen or other household articles and parts thereof, of aluminium (7615.11)</t>
  </si>
  <si>
    <t>Carob Syrup (2007.10)</t>
  </si>
  <si>
    <t>Jams, fruit jellies, marmalades, fruit or nut purée and fruit or nut pastes, obtained by cooking, whether or not containing added sugar or other sweetening matter</t>
  </si>
  <si>
    <t>Leek (0703.90</t>
  </si>
  <si>
    <t>Conbined Refrigerator-Freezers (8418.10)</t>
  </si>
  <si>
    <t>MACHINERY AND MECHANICAL APPLIANCES; ELECTRICAL EQUIPMENT</t>
  </si>
  <si>
    <t>Kohlrabi (0704.90.90)</t>
  </si>
  <si>
    <t>Cartons, boxes and cases, of corrugated paper or paperboard (4819.10)</t>
  </si>
  <si>
    <t>Articles of Paper and Paperboard</t>
  </si>
  <si>
    <t>Women's Dresses (6204.41)</t>
  </si>
  <si>
    <t>Men's Suits (6203.11)</t>
  </si>
  <si>
    <t>Small cages and aviaries (7326.2030)</t>
  </si>
  <si>
    <t>Cement (2523)</t>
  </si>
  <si>
    <t>Salt; Sulphur; Earths and Stone; Plastering Materials; Lime and Cement</t>
  </si>
  <si>
    <t>Peach (0809.3090)</t>
  </si>
  <si>
    <t>Apricot (0809.1000)</t>
  </si>
  <si>
    <t>Plum (0809.4005)</t>
  </si>
  <si>
    <t>Table, kitchen or other household articles and parts thereof, of iron or steel (7323.9991.90)</t>
  </si>
  <si>
    <t>Accessories (6217.10)</t>
  </si>
  <si>
    <t>MINERAL PRODUCTS</t>
  </si>
  <si>
    <t>Wooden Furniture  Parts</t>
  </si>
  <si>
    <t>Wooden furniture of a kind used in the dining room living room, bedroom etc. (9403)</t>
  </si>
  <si>
    <t>Pebbles(2517.10.10)</t>
  </si>
  <si>
    <t>Glass Mirror(7009)</t>
  </si>
  <si>
    <t>Mineral Fuels  Mineral Oils and Products of the Distillation Bituminous Substances Mineral Waxes</t>
  </si>
  <si>
    <t>Electrical Energy (2716)</t>
  </si>
  <si>
    <t>Pomegranates (0810.90.95.30)</t>
  </si>
  <si>
    <t>Beetroot(0706)</t>
  </si>
  <si>
    <t>Celery(0709.40)</t>
  </si>
  <si>
    <t>Passion Fruit (0810.90,20)</t>
  </si>
  <si>
    <t>Reporting Period: 01/01/2013 – 31/12/2013</t>
  </si>
  <si>
    <t>TOTAL SPREAD OF VALUES OF SALES* THROUGH GREENLINE IN 2013</t>
  </si>
  <si>
    <t>SPREAD OF VALUES OF ACCOMPANYING DOCUMENTS ISSUED IN JANUARY 2013</t>
  </si>
  <si>
    <t>SPREAD OF VALUES OF ACCOMPANYING DOCUMENTS ISSUED IN DECEMBER 2013</t>
  </si>
  <si>
    <t>SPREAD OF VALUES OF ACCOMPANYING DOCUMENTS ISSUED IN NOVEMBER 2013</t>
  </si>
  <si>
    <t>SPREAD OF VALUES OF SALES* THROUGH GREENLINE IN OCTOBER 2013</t>
  </si>
  <si>
    <t>SPREAD OF VALUES OF ACCOMPANYING DOCUMENTS ISSUED IN OCTOBER 2013</t>
  </si>
  <si>
    <t>SPREAD OF VALUES OF SALES* THROUGH GREENLINE IN SEPTEMBER 2013</t>
  </si>
  <si>
    <t>SPREAD OF VALUES OF ACCOMPANYING DOCUMENTS ISSUED IN SEPTEMBER 2013</t>
  </si>
  <si>
    <t>SPREAD OF VALUES OF SALES* THROUGH GREENLINE IN AUGUST 2013</t>
  </si>
  <si>
    <t>SPREAD OF VALUES OF ACCOMPANYING DOCUMENTS ISSUED IN AUGUST 2013</t>
  </si>
  <si>
    <t>SPREAD OF VALUES OF SALES* THROUGH GREENLINE IN JULY 2013</t>
  </si>
  <si>
    <t>SPREAD OF VALUES OF ACCOMPANYING DOCUMENTS ISSUED IN JULY 2013</t>
  </si>
  <si>
    <t>SPREAD OF VALUES OF SALES* THROUGH GREENLINE IN JUNE 2013</t>
  </si>
  <si>
    <t>SPREAD OF VALUES OF ACCOMPANYING DOCUMENTS ISSUED IN JUNE 2013</t>
  </si>
  <si>
    <t>SPREAD OF VALUES OF SALES* THROUGH GREENLINE IN MAY 2013</t>
  </si>
  <si>
    <t>SPREAD OF VALUES OF ACCOMPANYING DOCUMENTS ISSUED IN MAY 2013</t>
  </si>
  <si>
    <t>SPREAD OF VALUES OF SALES* THROUGH GREENLINE IN APRIL 2013</t>
  </si>
  <si>
    <t>SPREAD OF VALUES OF ACCOMPANYING DOCUMENTS ISSUED IN APRIL 2013</t>
  </si>
  <si>
    <t>SPREAD OF VALUES OF SALES* THROUGH GREENLINE IN MARCH 2013</t>
  </si>
  <si>
    <t>SPREAD OF VALUES OF ACCOMPANYING DOCUMENTS ISSUED IN MARCH 2013</t>
  </si>
  <si>
    <t>SPREAD OF VALUES OF ACCOMPANYING DOCUMENTS ISSUED IN FEBRUARY 2013</t>
  </si>
  <si>
    <t>SPREAD OF VALUES OF SALES* THROUGH GREENLINE IN JANUARY 2013</t>
  </si>
  <si>
    <t>Hat-racks, hat-pegs, hangers, brackets and similar fixtures (8302.50)</t>
  </si>
  <si>
    <t>Locust Beans (1212)</t>
  </si>
  <si>
    <t>Scrap Iron (7204)</t>
  </si>
  <si>
    <t>Plastic Bag Handles (3923.90)</t>
  </si>
  <si>
    <t>Stained Glass (7007.1920)</t>
  </si>
  <si>
    <t>Machinery and Mechanical Appliances</t>
  </si>
  <si>
    <t>Corn Stalk (1213)</t>
  </si>
  <si>
    <t>Galvanized Stands (7326.9070)</t>
  </si>
  <si>
    <t>Scrap Dynamo ( 8548.1010)</t>
  </si>
  <si>
    <t>Scrap Electrical Engine (8548.9090)</t>
  </si>
  <si>
    <t>Scrap Cables (8548.9090)</t>
  </si>
  <si>
    <t>Cayenne Pepper (07096099)</t>
  </si>
  <si>
    <t>Sweet Pepper (07096010)</t>
  </si>
  <si>
    <t>Green Pepper (07096099)</t>
  </si>
  <si>
    <t>Broccoli (0704.10)</t>
  </si>
  <si>
    <t>Cauliflower  (0704.10)</t>
  </si>
  <si>
    <t>Vetches and similar forage products (1214.90)</t>
  </si>
  <si>
    <t>SPREAD OF VALUES OF SALES THROUGH GREENLINE IN DECEMBER 2013</t>
  </si>
  <si>
    <t>SPREAD OF VALUES OF SALES THROUGH GREENLINE IN NOVEMBER 2013</t>
  </si>
  <si>
    <t>SPREAD OF VALUES OF SALES* THROUGH GREENLINE IN FEBRUARY 2012</t>
  </si>
  <si>
    <t>TOTAL SPREAD OF VALUES OF ACCOMPANYING DOCUMENTS ISSUED THROUGH GREENLINE IN 2013</t>
  </si>
  <si>
    <t>Builders' joinery and carpentry of wood</t>
  </si>
</sst>
</file>

<file path=xl/styles.xml><?xml version="1.0" encoding="utf-8"?>
<styleSheet xmlns="http://schemas.openxmlformats.org/spreadsheetml/2006/main">
  <numFmts count="2">
    <numFmt numFmtId="164" formatCode="[$€-2]\ #,##0.00"/>
    <numFmt numFmtId="165" formatCode="00000"/>
  </numFmts>
  <fonts count="19">
    <font>
      <sz val="10"/>
      <name val="Arial"/>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family val="2"/>
    </font>
    <font>
      <b/>
      <i/>
      <sz val="16"/>
      <name val="Arial"/>
      <family val="2"/>
      <charset val="162"/>
    </font>
    <font>
      <sz val="10"/>
      <name val="Arial"/>
      <family val="2"/>
      <charset val="162"/>
    </font>
    <font>
      <b/>
      <sz val="10"/>
      <name val="Arial"/>
      <family val="2"/>
      <charset val="162"/>
    </font>
    <font>
      <b/>
      <sz val="12"/>
      <name val="Arial"/>
      <family val="2"/>
      <charset val="162"/>
    </font>
    <font>
      <b/>
      <sz val="11"/>
      <name val="Arial"/>
      <family val="2"/>
      <charset val="162"/>
    </font>
    <font>
      <b/>
      <sz val="12"/>
      <color indexed="10"/>
      <name val="Arial"/>
      <family val="2"/>
      <charset val="162"/>
    </font>
    <font>
      <sz val="12"/>
      <name val="Arial"/>
      <family val="2"/>
      <charset val="162"/>
    </font>
    <font>
      <sz val="10"/>
      <name val="Arial"/>
      <family val="2"/>
    </font>
    <font>
      <sz val="10"/>
      <name val="Arial"/>
      <family val="2"/>
      <charset val="162"/>
    </font>
    <font>
      <sz val="10"/>
      <name val="Arial"/>
      <family val="2"/>
      <charset val="162"/>
    </font>
    <font>
      <b/>
      <sz val="11"/>
      <name val="Arial"/>
      <family val="2"/>
    </font>
    <font>
      <b/>
      <sz val="10"/>
      <name val="Arial"/>
      <family val="2"/>
    </font>
    <font>
      <sz val="11"/>
      <name val="Arial"/>
      <family val="2"/>
      <charset val="16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s>
  <borders count="39">
    <border>
      <left/>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6">
    <xf numFmtId="0" fontId="0" fillId="0" borderId="0"/>
    <xf numFmtId="0" fontId="13" fillId="0" borderId="0"/>
    <xf numFmtId="0" fontId="14" fillId="0" borderId="0" applyFont="0" applyFill="0" applyBorder="0" applyAlignment="0" applyProtection="0"/>
    <xf numFmtId="0" fontId="5" fillId="0" borderId="0"/>
    <xf numFmtId="0" fontId="7" fillId="0" borderId="0" applyFont="0" applyFill="0" applyBorder="0" applyAlignment="0" applyProtection="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cellStyleXfs>
  <cellXfs count="206">
    <xf numFmtId="0" fontId="0" fillId="0" borderId="0" xfId="0"/>
    <xf numFmtId="0" fontId="0" fillId="0" borderId="0" xfId="0" applyAlignment="1">
      <alignment horizontal="center"/>
    </xf>
    <xf numFmtId="0" fontId="9" fillId="0" borderId="0" xfId="0" applyFont="1"/>
    <xf numFmtId="0" fontId="9" fillId="0" borderId="0" xfId="0" applyFont="1" applyBorder="1"/>
    <xf numFmtId="0" fontId="10" fillId="0" borderId="0" xfId="0" applyFont="1" applyFill="1" applyBorder="1" applyAlignment="1">
      <alignment horizontal="left" wrapText="1"/>
    </xf>
    <xf numFmtId="0" fontId="6" fillId="0" borderId="0" xfId="0" applyFont="1" applyAlignment="1">
      <alignment horizontal="left"/>
    </xf>
    <xf numFmtId="0" fontId="0" fillId="0" borderId="0" xfId="0" applyAlignment="1">
      <alignment horizontal="left"/>
    </xf>
    <xf numFmtId="0" fontId="12" fillId="0" borderId="0" xfId="0" applyFont="1" applyAlignment="1">
      <alignment horizontal="center" wrapText="1"/>
    </xf>
    <xf numFmtId="0" fontId="9" fillId="0" borderId="0" xfId="0" applyFont="1" applyFill="1" applyAlignment="1">
      <alignment wrapText="1"/>
    </xf>
    <xf numFmtId="0" fontId="0" fillId="0" borderId="0" xfId="0" applyFill="1"/>
    <xf numFmtId="0" fontId="9" fillId="0" borderId="0" xfId="0" applyFont="1" applyFill="1"/>
    <xf numFmtId="164" fontId="0" fillId="0" borderId="0" xfId="0" applyNumberFormat="1"/>
    <xf numFmtId="0" fontId="0" fillId="0" borderId="0" xfId="0"/>
    <xf numFmtId="0" fontId="6" fillId="0" borderId="0" xfId="0" applyFont="1" applyAlignment="1">
      <alignment horizontal="center"/>
    </xf>
    <xf numFmtId="0" fontId="0" fillId="0" borderId="0" xfId="0" applyAlignment="1">
      <alignment wrapText="1"/>
    </xf>
    <xf numFmtId="0" fontId="0" fillId="0" borderId="0" xfId="0" applyAlignment="1"/>
    <xf numFmtId="0" fontId="10" fillId="0" borderId="0" xfId="0" applyFont="1" applyAlignment="1">
      <alignment horizontal="center" wrapText="1"/>
    </xf>
    <xf numFmtId="0" fontId="8" fillId="5" borderId="13" xfId="33" applyFont="1" applyFill="1" applyBorder="1" applyAlignment="1">
      <alignment horizontal="center" vertical="center" wrapText="1"/>
    </xf>
    <xf numFmtId="0" fontId="8" fillId="2" borderId="12" xfId="35" applyFont="1" applyFill="1" applyBorder="1" applyAlignment="1">
      <alignment horizontal="center" vertical="center" wrapText="1"/>
    </xf>
    <xf numFmtId="0" fontId="8" fillId="3" borderId="14" xfId="35" applyFont="1" applyFill="1" applyBorder="1" applyAlignment="1">
      <alignment horizontal="center" vertical="center" wrapText="1"/>
    </xf>
    <xf numFmtId="0" fontId="8" fillId="5" borderId="15" xfId="33" applyFont="1" applyFill="1" applyBorder="1" applyAlignment="1">
      <alignment horizontal="center" vertical="center" wrapText="1"/>
    </xf>
    <xf numFmtId="0" fontId="8" fillId="6" borderId="16" xfId="35"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64" fontId="5" fillId="0" borderId="6" xfId="0" applyNumberFormat="1" applyFont="1" applyFill="1" applyBorder="1" applyAlignment="1">
      <alignment horizontal="right" wrapText="1"/>
    </xf>
    <xf numFmtId="164" fontId="7" fillId="0" borderId="6" xfId="0" applyNumberFormat="1" applyFont="1" applyFill="1" applyBorder="1" applyAlignment="1">
      <alignment horizontal="right" wrapText="1"/>
    </xf>
    <xf numFmtId="164" fontId="5" fillId="0" borderId="6" xfId="34" applyNumberFormat="1" applyFont="1" applyFill="1" applyBorder="1" applyAlignment="1">
      <alignment horizontal="right" wrapText="1"/>
    </xf>
    <xf numFmtId="164" fontId="7" fillId="0" borderId="6" xfId="35" applyNumberFormat="1" applyFont="1" applyFill="1" applyBorder="1" applyAlignment="1">
      <alignment horizontal="right" wrapText="1"/>
    </xf>
    <xf numFmtId="164" fontId="10" fillId="0" borderId="18" xfId="35" applyNumberFormat="1" applyFont="1" applyFill="1" applyBorder="1" applyAlignment="1">
      <alignment horizontal="right" wrapText="1"/>
    </xf>
    <xf numFmtId="164" fontId="5" fillId="0" borderId="21" xfId="33" applyNumberFormat="1" applyFont="1" applyFill="1" applyBorder="1" applyAlignment="1">
      <alignment horizontal="right" wrapText="1"/>
    </xf>
    <xf numFmtId="164" fontId="5" fillId="0" borderId="18" xfId="0" applyNumberFormat="1" applyFont="1" applyFill="1" applyBorder="1" applyAlignment="1">
      <alignment horizontal="right" wrapText="1"/>
    </xf>
    <xf numFmtId="164" fontId="5" fillId="0" borderId="23" xfId="0" applyNumberFormat="1" applyFont="1" applyFill="1" applyBorder="1" applyAlignment="1">
      <alignment horizontal="right" wrapText="1"/>
    </xf>
    <xf numFmtId="164" fontId="5" fillId="0" borderId="4" xfId="0" applyNumberFormat="1" applyFont="1" applyFill="1" applyBorder="1" applyAlignment="1">
      <alignment horizontal="right" wrapText="1"/>
    </xf>
    <xf numFmtId="164" fontId="5" fillId="0" borderId="18" xfId="34" applyNumberFormat="1" applyFont="1" applyFill="1" applyBorder="1" applyAlignment="1">
      <alignment horizontal="right" wrapText="1"/>
    </xf>
    <xf numFmtId="164" fontId="7" fillId="0" borderId="21" xfId="0" applyNumberFormat="1" applyFont="1" applyFill="1" applyBorder="1" applyAlignment="1">
      <alignment horizontal="right" wrapText="1"/>
    </xf>
    <xf numFmtId="0" fontId="8" fillId="0" borderId="16" xfId="12" applyFont="1" applyFill="1" applyBorder="1" applyAlignment="1">
      <alignment horizontal="center" vertical="center" wrapText="1"/>
    </xf>
    <xf numFmtId="0" fontId="7" fillId="4" borderId="18" xfId="12" applyFont="1" applyFill="1" applyBorder="1" applyAlignment="1">
      <alignment horizontal="center" vertical="center" wrapText="1"/>
    </xf>
    <xf numFmtId="164" fontId="5" fillId="0" borderId="16" xfId="0" applyNumberFormat="1" applyFont="1" applyFill="1" applyBorder="1" applyAlignment="1">
      <alignment horizontal="right" wrapText="1"/>
    </xf>
    <xf numFmtId="164" fontId="7" fillId="0" borderId="4" xfId="0" applyNumberFormat="1" applyFont="1" applyFill="1" applyBorder="1" applyAlignment="1">
      <alignment horizontal="right" wrapText="1"/>
    </xf>
    <xf numFmtId="164" fontId="5" fillId="0" borderId="4" xfId="34" applyNumberFormat="1" applyFont="1" applyFill="1" applyBorder="1" applyAlignment="1">
      <alignment horizontal="right" wrapText="1"/>
    </xf>
    <xf numFmtId="164" fontId="7" fillId="0" borderId="4" xfId="35" applyNumberFormat="1" applyFont="1" applyFill="1" applyBorder="1" applyAlignment="1">
      <alignment horizontal="right" wrapText="1"/>
    </xf>
    <xf numFmtId="164" fontId="5" fillId="0" borderId="29" xfId="33" applyNumberFormat="1" applyFont="1" applyFill="1" applyBorder="1" applyAlignment="1">
      <alignment horizontal="right" wrapText="1"/>
    </xf>
    <xf numFmtId="164" fontId="5" fillId="0" borderId="9" xfId="0" applyNumberFormat="1" applyFont="1" applyFill="1" applyBorder="1" applyAlignment="1">
      <alignment horizontal="right" wrapText="1"/>
    </xf>
    <xf numFmtId="164" fontId="7" fillId="0" borderId="6" xfId="0" applyNumberFormat="1" applyFont="1" applyFill="1" applyBorder="1" applyAlignment="1">
      <alignment horizontal="center" vertical="center" wrapText="1"/>
    </xf>
    <xf numFmtId="164" fontId="7" fillId="0" borderId="21" xfId="35" applyNumberFormat="1" applyFont="1" applyFill="1" applyBorder="1" applyAlignment="1">
      <alignment horizontal="right" wrapText="1"/>
    </xf>
    <xf numFmtId="0" fontId="5" fillId="0" borderId="30" xfId="12" applyFont="1" applyFill="1" applyBorder="1" applyAlignment="1">
      <alignment horizontal="center" vertical="center" wrapText="1"/>
    </xf>
    <xf numFmtId="164" fontId="7" fillId="0" borderId="9" xfId="35" applyNumberFormat="1" applyFont="1" applyFill="1" applyBorder="1" applyAlignment="1">
      <alignment horizontal="right" wrapText="1"/>
    </xf>
    <xf numFmtId="164" fontId="7" fillId="0" borderId="23" xfId="35" applyNumberFormat="1" applyFont="1" applyFill="1" applyBorder="1" applyAlignment="1">
      <alignment horizontal="right" wrapText="1"/>
    </xf>
    <xf numFmtId="0" fontId="5" fillId="0" borderId="18" xfId="12" applyFont="1" applyFill="1" applyBorder="1" applyAlignment="1">
      <alignment horizontal="center" vertical="center" wrapText="1"/>
    </xf>
    <xf numFmtId="0" fontId="7" fillId="0" borderId="30" xfId="12" applyFont="1" applyFill="1" applyBorder="1" applyAlignment="1">
      <alignment horizontal="center" vertical="center" wrapText="1"/>
    </xf>
    <xf numFmtId="0" fontId="7" fillId="0" borderId="26" xfId="12" applyFont="1" applyFill="1" applyBorder="1" applyAlignment="1">
      <alignment horizontal="center" vertical="center" wrapText="1"/>
    </xf>
    <xf numFmtId="164" fontId="7" fillId="0" borderId="9" xfId="0" applyNumberFormat="1" applyFont="1" applyFill="1" applyBorder="1" applyAlignment="1">
      <alignment horizontal="right" wrapText="1"/>
    </xf>
    <xf numFmtId="164" fontId="7" fillId="0" borderId="23" xfId="0" applyNumberFormat="1" applyFont="1" applyFill="1" applyBorder="1" applyAlignment="1">
      <alignment horizontal="right" wrapText="1"/>
    </xf>
    <xf numFmtId="0" fontId="8" fillId="0" borderId="18" xfId="12" applyFont="1" applyFill="1" applyBorder="1" applyAlignment="1">
      <alignment horizontal="center" wrapText="1"/>
    </xf>
    <xf numFmtId="0" fontId="8" fillId="0" borderId="18" xfId="12" applyFont="1" applyFill="1" applyBorder="1" applyAlignment="1">
      <alignment horizontal="center" vertical="center" wrapText="1"/>
    </xf>
    <xf numFmtId="0" fontId="7" fillId="0" borderId="18" xfId="12" applyFont="1" applyFill="1" applyBorder="1" applyAlignment="1">
      <alignment horizontal="center" vertical="center" wrapText="1"/>
    </xf>
    <xf numFmtId="164" fontId="5" fillId="0" borderId="21" xfId="0" applyNumberFormat="1" applyFont="1" applyFill="1" applyBorder="1" applyAlignment="1">
      <alignment horizontal="right" wrapText="1"/>
    </xf>
    <xf numFmtId="0" fontId="17" fillId="0" borderId="18" xfId="12" applyFont="1" applyFill="1" applyBorder="1" applyAlignment="1">
      <alignment horizontal="center" wrapText="1"/>
    </xf>
    <xf numFmtId="0" fontId="7" fillId="0" borderId="18" xfId="33" applyFont="1" applyFill="1" applyBorder="1" applyAlignment="1">
      <alignment horizontal="center" vertical="center" wrapText="1"/>
    </xf>
    <xf numFmtId="0" fontId="5" fillId="0" borderId="31" xfId="12" applyFont="1" applyFill="1" applyBorder="1" applyAlignment="1">
      <alignment horizontal="center" vertical="center" wrapText="1"/>
    </xf>
    <xf numFmtId="164" fontId="10" fillId="0" borderId="23" xfId="0" applyNumberFormat="1" applyFont="1" applyFill="1" applyBorder="1" applyAlignment="1">
      <alignment horizontal="right" wrapText="1"/>
    </xf>
    <xf numFmtId="164" fontId="5" fillId="0" borderId="9" xfId="34" applyNumberFormat="1" applyFont="1" applyFill="1" applyBorder="1" applyAlignment="1">
      <alignment horizontal="right" wrapText="1"/>
    </xf>
    <xf numFmtId="164" fontId="5" fillId="0" borderId="23" xfId="33" applyNumberFormat="1" applyFont="1" applyFill="1" applyBorder="1" applyAlignment="1">
      <alignment horizontal="right" wrapText="1"/>
    </xf>
    <xf numFmtId="164" fontId="10" fillId="5" borderId="18" xfId="0" applyNumberFormat="1" applyFont="1" applyFill="1" applyBorder="1" applyAlignment="1">
      <alignment horizontal="right" wrapText="1"/>
    </xf>
    <xf numFmtId="164" fontId="10" fillId="5" borderId="23" xfId="0" applyNumberFormat="1" applyFont="1" applyFill="1" applyBorder="1" applyAlignment="1">
      <alignment horizontal="right" wrapText="1"/>
    </xf>
    <xf numFmtId="0" fontId="17" fillId="0" borderId="16" xfId="12" applyFont="1" applyFill="1" applyBorder="1" applyAlignment="1">
      <alignment horizontal="center" wrapText="1"/>
    </xf>
    <xf numFmtId="0" fontId="5" fillId="0" borderId="17" xfId="12" applyFont="1" applyFill="1" applyBorder="1" applyAlignment="1">
      <alignment horizontal="center" vertical="center" wrapText="1"/>
    </xf>
    <xf numFmtId="164" fontId="5" fillId="0" borderId="23" xfId="34" applyNumberFormat="1" applyFont="1" applyFill="1" applyBorder="1" applyAlignment="1">
      <alignment horizontal="right" wrapText="1"/>
    </xf>
    <xf numFmtId="164" fontId="7" fillId="0" borderId="18" xfId="35" applyNumberFormat="1" applyFont="1" applyFill="1" applyBorder="1" applyAlignment="1">
      <alignment horizontal="right" wrapText="1"/>
    </xf>
    <xf numFmtId="164" fontId="7" fillId="0" borderId="7" xfId="0" applyNumberFormat="1" applyFont="1" applyFill="1" applyBorder="1" applyAlignment="1">
      <alignment horizontal="right" wrapText="1"/>
    </xf>
    <xf numFmtId="0" fontId="17" fillId="0" borderId="16" xfId="12" applyFont="1" applyFill="1" applyBorder="1" applyAlignment="1">
      <alignment horizontal="center" vertical="center" wrapText="1"/>
    </xf>
    <xf numFmtId="0" fontId="5" fillId="0" borderId="16" xfId="12" applyFont="1" applyFill="1" applyBorder="1" applyAlignment="1">
      <alignment horizontal="center" vertical="center" wrapText="1"/>
    </xf>
    <xf numFmtId="164" fontId="7" fillId="0" borderId="18" xfId="0" applyNumberFormat="1" applyFont="1" applyFill="1" applyBorder="1" applyAlignment="1">
      <alignment horizontal="right" wrapText="1"/>
    </xf>
    <xf numFmtId="0" fontId="5" fillId="0" borderId="36" xfId="12" applyFont="1" applyFill="1" applyBorder="1" applyAlignment="1">
      <alignment horizontal="center" vertical="center" wrapText="1"/>
    </xf>
    <xf numFmtId="0" fontId="5" fillId="0" borderId="26" xfId="12" applyFont="1" applyFill="1" applyBorder="1" applyAlignment="1">
      <alignment horizontal="center" vertical="center" wrapText="1"/>
    </xf>
    <xf numFmtId="164" fontId="5" fillId="0" borderId="16" xfId="34" applyNumberFormat="1" applyFont="1" applyFill="1" applyBorder="1" applyAlignment="1">
      <alignment horizontal="right" wrapText="1"/>
    </xf>
    <xf numFmtId="164" fontId="5" fillId="0" borderId="29" xfId="34" applyNumberFormat="1" applyFont="1" applyFill="1" applyBorder="1" applyAlignment="1">
      <alignment horizontal="right" wrapText="1"/>
    </xf>
    <xf numFmtId="0" fontId="8" fillId="0" borderId="24" xfId="12" applyFont="1" applyFill="1" applyBorder="1" applyAlignment="1">
      <alignment horizontal="center" vertical="center" wrapText="1"/>
    </xf>
    <xf numFmtId="0" fontId="17" fillId="0" borderId="20" xfId="12" applyFont="1" applyFill="1" applyBorder="1" applyAlignment="1">
      <alignment horizontal="center" vertical="center" wrapText="1"/>
    </xf>
    <xf numFmtId="0" fontId="8" fillId="5" borderId="18" xfId="33"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8" xfId="34"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5" xfId="35" applyFont="1" applyFill="1" applyBorder="1" applyAlignment="1">
      <alignment horizontal="center" vertical="center" wrapText="1"/>
    </xf>
    <xf numFmtId="0" fontId="8" fillId="5" borderId="35" xfId="33"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21" applyFont="1" applyFill="1" applyBorder="1" applyAlignment="1">
      <alignment horizontal="center" vertical="center" wrapText="1"/>
    </xf>
    <xf numFmtId="0" fontId="8" fillId="5" borderId="9" xfId="33" applyFont="1" applyFill="1" applyBorder="1" applyAlignment="1">
      <alignment horizontal="center" vertical="center" wrapText="1"/>
    </xf>
    <xf numFmtId="0" fontId="8" fillId="2" borderId="15" xfId="35" applyFont="1" applyFill="1" applyBorder="1" applyAlignment="1">
      <alignment horizontal="center" vertical="center" wrapText="1"/>
    </xf>
    <xf numFmtId="0" fontId="8" fillId="6" borderId="18" xfId="35" applyFont="1" applyFill="1" applyBorder="1" applyAlignment="1">
      <alignment horizontal="center" vertical="center" wrapText="1"/>
    </xf>
    <xf numFmtId="164" fontId="7" fillId="0" borderId="7" xfId="21" applyNumberFormat="1" applyFont="1" applyFill="1" applyBorder="1" applyAlignment="1">
      <alignment horizontal="right" wrapText="1"/>
    </xf>
    <xf numFmtId="164" fontId="5" fillId="0" borderId="7" xfId="21" applyNumberFormat="1" applyFont="1" applyFill="1" applyBorder="1" applyAlignment="1">
      <alignment wrapText="1"/>
    </xf>
    <xf numFmtId="164" fontId="5" fillId="0" borderId="7" xfId="35" applyNumberFormat="1" applyFont="1" applyFill="1" applyBorder="1" applyAlignment="1">
      <alignment horizontal="right" wrapText="1"/>
    </xf>
    <xf numFmtId="164" fontId="10" fillId="0" borderId="18" xfId="35" applyNumberFormat="1" applyFont="1" applyFill="1" applyBorder="1" applyAlignment="1">
      <alignment horizontal="right" vertical="center" wrapText="1"/>
    </xf>
    <xf numFmtId="164" fontId="10" fillId="0" borderId="21" xfId="0" applyNumberFormat="1" applyFont="1" applyFill="1" applyBorder="1" applyAlignment="1">
      <alignment horizontal="right" wrapText="1"/>
    </xf>
    <xf numFmtId="164" fontId="10" fillId="0" borderId="8" xfId="0" applyNumberFormat="1" applyFont="1" applyFill="1" applyBorder="1" applyAlignment="1">
      <alignment horizontal="right" wrapText="1"/>
    </xf>
    <xf numFmtId="164" fontId="10" fillId="0" borderId="7" xfId="0" applyNumberFormat="1" applyFont="1" applyFill="1" applyBorder="1" applyAlignment="1">
      <alignment horizontal="right" vertical="center" wrapText="1"/>
    </xf>
    <xf numFmtId="164" fontId="7" fillId="0" borderId="7" xfId="0" applyNumberFormat="1" applyFont="1" applyFill="1" applyBorder="1" applyAlignment="1">
      <alignment wrapText="1"/>
    </xf>
    <xf numFmtId="164" fontId="7" fillId="0" borderId="8" xfId="0" applyNumberFormat="1" applyFont="1" applyFill="1" applyBorder="1" applyAlignment="1">
      <alignment horizontal="right" wrapText="1"/>
    </xf>
    <xf numFmtId="164" fontId="18" fillId="0" borderId="21" xfId="0" applyNumberFormat="1" applyFont="1" applyFill="1" applyBorder="1" applyAlignment="1">
      <alignment horizontal="right" wrapText="1"/>
    </xf>
    <xf numFmtId="164" fontId="18" fillId="0" borderId="8" xfId="0" applyNumberFormat="1" applyFont="1" applyFill="1" applyBorder="1" applyAlignment="1">
      <alignment horizontal="right" wrapText="1"/>
    </xf>
    <xf numFmtId="164" fontId="18" fillId="0" borderId="7" xfId="0" applyNumberFormat="1" applyFont="1" applyFill="1" applyBorder="1" applyAlignment="1">
      <alignment horizontal="right" vertical="center" wrapText="1"/>
    </xf>
    <xf numFmtId="164" fontId="10" fillId="5" borderId="21" xfId="0" applyNumberFormat="1" applyFont="1" applyFill="1" applyBorder="1" applyAlignment="1">
      <alignment horizontal="right" wrapText="1"/>
    </xf>
    <xf numFmtId="164" fontId="10" fillId="5" borderId="8" xfId="0" applyNumberFormat="1" applyFont="1" applyFill="1" applyBorder="1" applyAlignment="1">
      <alignment horizontal="right" wrapText="1"/>
    </xf>
    <xf numFmtId="164" fontId="10" fillId="5" borderId="7" xfId="0" applyNumberFormat="1" applyFont="1" applyFill="1" applyBorder="1" applyAlignment="1">
      <alignment horizontal="right" vertical="center" wrapText="1"/>
    </xf>
    <xf numFmtId="164" fontId="7" fillId="0" borderId="5" xfId="0" applyNumberFormat="1" applyFont="1" applyFill="1" applyBorder="1" applyAlignment="1">
      <alignment horizontal="right" wrapText="1"/>
    </xf>
    <xf numFmtId="164" fontId="7" fillId="0" borderId="5" xfId="21" applyNumberFormat="1" applyFont="1" applyFill="1" applyBorder="1" applyAlignment="1">
      <alignment horizontal="right" wrapText="1"/>
    </xf>
    <xf numFmtId="164" fontId="5" fillId="0" borderId="5" xfId="21" applyNumberFormat="1" applyFont="1" applyFill="1" applyBorder="1" applyAlignment="1">
      <alignment wrapText="1"/>
    </xf>
    <xf numFmtId="164" fontId="5" fillId="0" borderId="5" xfId="35" applyNumberFormat="1" applyFont="1" applyFill="1" applyBorder="1" applyAlignment="1">
      <alignment horizontal="right" wrapText="1"/>
    </xf>
    <xf numFmtId="164" fontId="7" fillId="0" borderId="29" xfId="0" applyNumberFormat="1" applyFont="1" applyFill="1" applyBorder="1" applyAlignment="1">
      <alignment horizontal="right" wrapText="1"/>
    </xf>
    <xf numFmtId="164" fontId="10" fillId="0" borderId="10" xfId="0" applyNumberFormat="1" applyFont="1" applyFill="1" applyBorder="1" applyAlignment="1">
      <alignment horizontal="right" wrapText="1"/>
    </xf>
    <xf numFmtId="164" fontId="10" fillId="0" borderId="15" xfId="0" applyNumberFormat="1" applyFont="1" applyFill="1" applyBorder="1" applyAlignment="1">
      <alignment horizontal="right" vertical="center" wrapText="1"/>
    </xf>
    <xf numFmtId="164" fontId="8" fillId="0" borderId="7" xfId="0" applyNumberFormat="1" applyFont="1" applyFill="1" applyBorder="1" applyAlignment="1">
      <alignment horizontal="right" wrapText="1"/>
    </xf>
    <xf numFmtId="164" fontId="7" fillId="0" borderId="37" xfId="0" applyNumberFormat="1" applyFont="1" applyFill="1" applyBorder="1" applyAlignment="1">
      <alignment horizontal="right" wrapText="1"/>
    </xf>
    <xf numFmtId="164" fontId="7" fillId="0" borderId="37" xfId="0" applyNumberFormat="1" applyFont="1" applyFill="1" applyBorder="1" applyAlignment="1">
      <alignment wrapText="1"/>
    </xf>
    <xf numFmtId="164" fontId="7" fillId="0" borderId="1" xfId="0" applyNumberFormat="1" applyFont="1" applyFill="1" applyBorder="1" applyAlignment="1">
      <alignment horizontal="right" wrapText="1"/>
    </xf>
    <xf numFmtId="164" fontId="7" fillId="0" borderId="7" xfId="21" applyNumberFormat="1" applyFont="1" applyFill="1" applyBorder="1" applyAlignment="1">
      <alignment wrapText="1"/>
    </xf>
    <xf numFmtId="164" fontId="7" fillId="0" borderId="8" xfId="21" applyNumberFormat="1" applyFont="1" applyFill="1" applyBorder="1" applyAlignment="1">
      <alignment horizontal="right" wrapText="1"/>
    </xf>
    <xf numFmtId="164" fontId="10" fillId="5" borderId="18" xfId="0" applyNumberFormat="1" applyFont="1" applyFill="1" applyBorder="1" applyAlignment="1">
      <alignment horizontal="right" vertical="center" wrapText="1"/>
    </xf>
    <xf numFmtId="0" fontId="7" fillId="0" borderId="32" xfId="12" applyFont="1" applyFill="1" applyBorder="1" applyAlignment="1">
      <alignment horizontal="right" wrapText="1"/>
    </xf>
    <xf numFmtId="0" fontId="7" fillId="0" borderId="18" xfId="33" applyFont="1" applyFill="1" applyBorder="1" applyAlignment="1">
      <alignment horizontal="right" wrapText="1"/>
    </xf>
    <xf numFmtId="0" fontId="7" fillId="0" borderId="23" xfId="12" applyFont="1" applyFill="1" applyBorder="1" applyAlignment="1">
      <alignment horizontal="right" wrapText="1"/>
    </xf>
    <xf numFmtId="164" fontId="8" fillId="0" borderId="2" xfId="21" applyNumberFormat="1" applyFont="1" applyFill="1" applyBorder="1" applyAlignment="1">
      <alignment horizontal="right" wrapText="1"/>
    </xf>
    <xf numFmtId="164" fontId="8" fillId="0" borderId="2" xfId="21" applyNumberFormat="1" applyFont="1" applyFill="1" applyBorder="1" applyAlignment="1">
      <alignment wrapText="1"/>
    </xf>
    <xf numFmtId="164" fontId="8" fillId="0" borderId="25" xfId="21" applyNumberFormat="1" applyFont="1" applyFill="1" applyBorder="1" applyAlignment="1">
      <alignment horizontal="right" wrapText="1"/>
    </xf>
    <xf numFmtId="164" fontId="8" fillId="0" borderId="21" xfId="0" applyNumberFormat="1" applyFont="1" applyFill="1" applyBorder="1" applyAlignment="1">
      <alignment horizontal="right" wrapText="1"/>
    </xf>
    <xf numFmtId="164" fontId="8" fillId="0" borderId="8" xfId="0" applyNumberFormat="1" applyFont="1" applyFill="1" applyBorder="1" applyAlignment="1">
      <alignment horizontal="right" wrapText="1"/>
    </xf>
    <xf numFmtId="164" fontId="8" fillId="0" borderId="7" xfId="0" applyNumberFormat="1" applyFont="1" applyFill="1" applyBorder="1" applyAlignment="1">
      <alignment horizontal="right" vertical="center" wrapText="1"/>
    </xf>
    <xf numFmtId="164" fontId="8" fillId="0" borderId="2" xfId="0" applyNumberFormat="1" applyFont="1" applyFill="1" applyBorder="1" applyAlignment="1">
      <alignment horizontal="right" wrapText="1"/>
    </xf>
    <xf numFmtId="164" fontId="17" fillId="0" borderId="2" xfId="21" applyNumberFormat="1" applyFont="1" applyFill="1" applyBorder="1" applyAlignment="1">
      <alignment wrapText="1"/>
    </xf>
    <xf numFmtId="164" fontId="17" fillId="0" borderId="2" xfId="35" applyNumberFormat="1" applyFont="1" applyFill="1" applyBorder="1" applyAlignment="1">
      <alignment horizontal="right" wrapText="1"/>
    </xf>
    <xf numFmtId="164" fontId="8" fillId="0" borderId="25" xfId="0" applyNumberFormat="1" applyFont="1" applyFill="1" applyBorder="1" applyAlignment="1">
      <alignment horizontal="right" wrapText="1"/>
    </xf>
    <xf numFmtId="0" fontId="7" fillId="0" borderId="33" xfId="12" applyFont="1" applyFill="1" applyBorder="1" applyAlignment="1">
      <alignment horizontal="right" wrapText="1"/>
    </xf>
    <xf numFmtId="0" fontId="7" fillId="0" borderId="21" xfId="12" applyFont="1" applyFill="1" applyBorder="1" applyAlignment="1">
      <alignment horizontal="right" wrapText="1"/>
    </xf>
    <xf numFmtId="164" fontId="10" fillId="0" borderId="18" xfId="0" applyNumberFormat="1" applyFont="1" applyFill="1" applyBorder="1" applyAlignment="1">
      <alignment horizontal="right" vertical="center" wrapText="1"/>
    </xf>
    <xf numFmtId="0" fontId="7" fillId="0" borderId="35" xfId="12" applyFont="1" applyFill="1" applyBorder="1" applyAlignment="1">
      <alignment horizontal="right" wrapText="1"/>
    </xf>
    <xf numFmtId="164" fontId="8" fillId="5" borderId="21" xfId="0" applyNumberFormat="1" applyFont="1" applyFill="1" applyBorder="1" applyAlignment="1">
      <alignment horizontal="right" wrapText="1"/>
    </xf>
    <xf numFmtId="164" fontId="8" fillId="5" borderId="8" xfId="0" applyNumberFormat="1" applyFont="1" applyFill="1" applyBorder="1" applyAlignment="1">
      <alignment horizontal="right" wrapText="1"/>
    </xf>
    <xf numFmtId="164" fontId="8" fillId="5" borderId="7" xfId="0" applyNumberFormat="1" applyFont="1" applyFill="1" applyBorder="1" applyAlignment="1">
      <alignment horizontal="right" vertical="center" wrapText="1"/>
    </xf>
    <xf numFmtId="0" fontId="17" fillId="0" borderId="20" xfId="12" applyFont="1" applyFill="1" applyBorder="1" applyAlignment="1">
      <alignment horizontal="center" wrapText="1"/>
    </xf>
    <xf numFmtId="0" fontId="5" fillId="0" borderId="19" xfId="12" applyFont="1" applyFill="1" applyBorder="1" applyAlignment="1">
      <alignment horizontal="center" vertical="center" wrapText="1"/>
    </xf>
    <xf numFmtId="164" fontId="10" fillId="5" borderId="10" xfId="0" applyNumberFormat="1" applyFont="1" applyFill="1" applyBorder="1" applyAlignment="1">
      <alignment horizontal="right" wrapText="1"/>
    </xf>
    <xf numFmtId="164" fontId="10" fillId="5" borderId="15" xfId="0" applyNumberFormat="1" applyFont="1" applyFill="1" applyBorder="1" applyAlignment="1">
      <alignment horizontal="right" vertical="center" wrapText="1"/>
    </xf>
    <xf numFmtId="0" fontId="7" fillId="0" borderId="28" xfId="12" applyFont="1" applyFill="1" applyBorder="1" applyAlignment="1">
      <alignment horizontal="right" wrapText="1"/>
    </xf>
    <xf numFmtId="164" fontId="7" fillId="0" borderId="38" xfId="0" applyNumberFormat="1" applyFont="1" applyFill="1" applyBorder="1" applyAlignment="1">
      <alignment horizontal="right" wrapText="1"/>
    </xf>
    <xf numFmtId="164" fontId="8" fillId="0" borderId="3" xfId="0" applyNumberFormat="1" applyFont="1" applyFill="1" applyBorder="1" applyAlignment="1">
      <alignment horizontal="right" wrapText="1"/>
    </xf>
    <xf numFmtId="164" fontId="8" fillId="0" borderId="3" xfId="21" applyNumberFormat="1" applyFont="1" applyFill="1" applyBorder="1" applyAlignment="1">
      <alignment horizontal="right" wrapText="1"/>
    </xf>
    <xf numFmtId="164" fontId="17" fillId="0" borderId="3" xfId="21" applyNumberFormat="1" applyFont="1" applyFill="1" applyBorder="1" applyAlignment="1">
      <alignment wrapText="1"/>
    </xf>
    <xf numFmtId="164" fontId="17" fillId="0" borderId="3" xfId="35" applyNumberFormat="1" applyFont="1" applyFill="1" applyBorder="1" applyAlignment="1">
      <alignment horizontal="right" wrapText="1"/>
    </xf>
    <xf numFmtId="164" fontId="9" fillId="7" borderId="23" xfId="0" applyNumberFormat="1" applyFont="1" applyFill="1" applyBorder="1" applyAlignment="1">
      <alignment horizontal="right" wrapText="1"/>
    </xf>
    <xf numFmtId="164" fontId="9" fillId="7" borderId="18" xfId="0" applyNumberFormat="1" applyFont="1" applyFill="1" applyBorder="1" applyAlignment="1">
      <alignment horizontal="right" wrapText="1"/>
    </xf>
    <xf numFmtId="0" fontId="10" fillId="5" borderId="23" xfId="12" applyFont="1" applyFill="1" applyBorder="1" applyAlignment="1">
      <alignment horizontal="left" wrapText="1"/>
    </xf>
    <xf numFmtId="0" fontId="10" fillId="5" borderId="27" xfId="12" applyFont="1" applyFill="1" applyBorder="1" applyAlignment="1">
      <alignment horizontal="left" wrapText="1"/>
    </xf>
    <xf numFmtId="0" fontId="10" fillId="5" borderId="24" xfId="12" applyFont="1" applyFill="1" applyBorder="1" applyAlignment="1">
      <alignment horizontal="left" wrapText="1"/>
    </xf>
    <xf numFmtId="0" fontId="8" fillId="0" borderId="16" xfId="12" applyFont="1" applyFill="1" applyBorder="1" applyAlignment="1">
      <alignment horizontal="center" vertical="center" wrapText="1"/>
    </xf>
    <xf numFmtId="0" fontId="8" fillId="0" borderId="26" xfId="12" applyFont="1" applyFill="1" applyBorder="1" applyAlignment="1">
      <alignment horizontal="center" vertical="center" wrapText="1"/>
    </xf>
    <xf numFmtId="0" fontId="10" fillId="0" borderId="23" xfId="12" applyFont="1" applyFill="1" applyBorder="1" applyAlignment="1">
      <alignment horizontal="center" vertical="center" wrapText="1"/>
    </xf>
    <xf numFmtId="0" fontId="10" fillId="0" borderId="24" xfId="12" applyFont="1" applyFill="1" applyBorder="1" applyAlignment="1">
      <alignment horizontal="center" vertical="center" wrapText="1"/>
    </xf>
    <xf numFmtId="164" fontId="10" fillId="5" borderId="23" xfId="0" applyNumberFormat="1" applyFont="1" applyFill="1" applyBorder="1" applyAlignment="1">
      <alignment horizontal="left" wrapText="1"/>
    </xf>
    <xf numFmtId="164" fontId="10" fillId="5" borderId="27" xfId="0" applyNumberFormat="1" applyFont="1" applyFill="1" applyBorder="1" applyAlignment="1">
      <alignment horizontal="left" wrapText="1"/>
    </xf>
    <xf numFmtId="164" fontId="10" fillId="5" borderId="24" xfId="0" applyNumberFormat="1" applyFont="1" applyFill="1" applyBorder="1" applyAlignment="1">
      <alignment horizontal="left" wrapText="1"/>
    </xf>
    <xf numFmtId="0" fontId="9" fillId="7" borderId="23" xfId="12" applyFont="1" applyFill="1" applyBorder="1" applyAlignment="1">
      <alignment horizontal="center" vertical="center" wrapText="1"/>
    </xf>
    <xf numFmtId="0" fontId="9" fillId="7" borderId="27" xfId="12" applyFont="1" applyFill="1" applyBorder="1" applyAlignment="1">
      <alignment horizontal="center" vertical="center" wrapText="1"/>
    </xf>
    <xf numFmtId="0" fontId="9" fillId="7" borderId="24" xfId="12" applyFont="1" applyFill="1" applyBorder="1" applyAlignment="1">
      <alignment horizontal="center" vertical="center" wrapText="1"/>
    </xf>
    <xf numFmtId="0" fontId="10" fillId="5" borderId="23" xfId="12" applyFont="1" applyFill="1" applyBorder="1" applyAlignment="1">
      <alignment horizontal="left" vertical="center" wrapText="1"/>
    </xf>
    <xf numFmtId="0" fontId="10" fillId="5" borderId="27" xfId="12" applyFont="1" applyFill="1" applyBorder="1" applyAlignment="1">
      <alignment horizontal="left" vertical="center" wrapText="1"/>
    </xf>
    <xf numFmtId="0" fontId="10" fillId="5" borderId="24" xfId="12" applyFont="1" applyFill="1" applyBorder="1" applyAlignment="1">
      <alignment horizontal="left" vertical="center" wrapText="1"/>
    </xf>
    <xf numFmtId="0" fontId="17" fillId="0" borderId="16" xfId="12" applyFont="1" applyFill="1" applyBorder="1" applyAlignment="1">
      <alignment horizontal="center" vertical="center" wrapText="1"/>
    </xf>
    <xf numFmtId="0" fontId="17" fillId="0" borderId="26" xfId="12" applyFont="1" applyFill="1" applyBorder="1" applyAlignment="1">
      <alignment horizontal="center" vertical="center" wrapText="1"/>
    </xf>
    <xf numFmtId="0" fontId="10" fillId="0" borderId="23" xfId="12" applyFont="1" applyFill="1" applyBorder="1" applyAlignment="1">
      <alignment horizontal="center" wrapText="1"/>
    </xf>
    <xf numFmtId="0" fontId="10" fillId="0" borderId="24" xfId="12" applyFont="1" applyFill="1" applyBorder="1" applyAlignment="1">
      <alignment horizontal="center" wrapText="1"/>
    </xf>
    <xf numFmtId="0" fontId="17" fillId="0" borderId="19" xfId="12" applyFont="1" applyFill="1" applyBorder="1" applyAlignment="1">
      <alignment horizontal="center" vertical="center" wrapText="1"/>
    </xf>
    <xf numFmtId="0" fontId="17" fillId="0" borderId="35" xfId="12" applyFont="1" applyFill="1" applyBorder="1" applyAlignment="1">
      <alignment horizontal="center" vertical="center" wrapText="1"/>
    </xf>
    <xf numFmtId="0" fontId="17" fillId="0" borderId="0" xfId="12" applyFont="1" applyFill="1" applyBorder="1" applyAlignment="1">
      <alignment horizontal="center" vertical="center" wrapText="1"/>
    </xf>
    <xf numFmtId="0" fontId="10" fillId="0" borderId="27" xfId="12" applyFont="1" applyFill="1" applyBorder="1" applyAlignment="1">
      <alignment horizontal="center" vertical="center" wrapText="1"/>
    </xf>
    <xf numFmtId="0" fontId="10" fillId="0" borderId="27" xfId="12" applyFont="1" applyFill="1" applyBorder="1" applyAlignment="1">
      <alignment horizontal="center" wrapText="1"/>
    </xf>
    <xf numFmtId="0" fontId="8" fillId="0" borderId="17" xfId="12" applyFont="1" applyFill="1" applyBorder="1" applyAlignment="1">
      <alignment horizontal="center" vertical="center" wrapText="1"/>
    </xf>
    <xf numFmtId="0" fontId="8" fillId="0" borderId="22" xfId="12" applyFont="1" applyFill="1" applyBorder="1" applyAlignment="1">
      <alignment horizontal="center" vertical="center" wrapText="1"/>
    </xf>
    <xf numFmtId="0" fontId="10" fillId="0" borderId="0" xfId="12" applyFont="1" applyFill="1" applyBorder="1" applyAlignment="1">
      <alignment horizontal="center" wrapText="1"/>
    </xf>
    <xf numFmtId="0" fontId="10" fillId="0" borderId="20" xfId="12" applyFont="1" applyFill="1" applyBorder="1" applyAlignment="1">
      <alignment horizontal="center" wrapText="1"/>
    </xf>
    <xf numFmtId="165" fontId="10" fillId="0" borderId="16" xfId="12" applyNumberFormat="1" applyFont="1" applyFill="1" applyBorder="1" applyAlignment="1">
      <alignment horizontal="center" vertical="center" textRotation="90" wrapText="1"/>
    </xf>
    <xf numFmtId="165" fontId="10" fillId="0" borderId="19" xfId="12" applyNumberFormat="1" applyFont="1" applyFill="1" applyBorder="1" applyAlignment="1">
      <alignment horizontal="center" vertical="center" textRotation="90" wrapText="1"/>
    </xf>
    <xf numFmtId="165" fontId="10" fillId="0" borderId="26" xfId="12" applyNumberFormat="1" applyFont="1" applyFill="1" applyBorder="1" applyAlignment="1">
      <alignment horizontal="center" vertical="center" textRotation="90" wrapText="1"/>
    </xf>
    <xf numFmtId="0" fontId="16" fillId="0" borderId="16" xfId="12" applyFont="1" applyFill="1" applyBorder="1" applyAlignment="1">
      <alignment horizontal="center" vertical="center" wrapText="1"/>
    </xf>
    <xf numFmtId="0" fontId="16" fillId="0" borderId="19"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8" fillId="0" borderId="0" xfId="12" applyFont="1" applyFill="1" applyBorder="1" applyAlignment="1">
      <alignment horizontal="center" vertical="center" wrapText="1"/>
    </xf>
    <xf numFmtId="0" fontId="10" fillId="0" borderId="0" xfId="12" applyFont="1" applyFill="1" applyBorder="1" applyAlignment="1">
      <alignment horizontal="center" vertical="center" wrapText="1"/>
    </xf>
    <xf numFmtId="0" fontId="10" fillId="0" borderId="20" xfId="12" applyFont="1" applyFill="1" applyBorder="1" applyAlignment="1">
      <alignment horizontal="center" vertical="center" wrapText="1"/>
    </xf>
    <xf numFmtId="0" fontId="17" fillId="0" borderId="17" xfId="12" applyFont="1" applyFill="1" applyBorder="1" applyAlignment="1">
      <alignment horizontal="center" vertical="center" wrapText="1"/>
    </xf>
    <xf numFmtId="0" fontId="17" fillId="0" borderId="20" xfId="12" applyFont="1" applyFill="1" applyBorder="1" applyAlignment="1">
      <alignment horizontal="center" vertical="center" wrapText="1"/>
    </xf>
    <xf numFmtId="0" fontId="17" fillId="0" borderId="22" xfId="12" applyFont="1" applyFill="1" applyBorder="1" applyAlignment="1">
      <alignment horizontal="center" vertical="center" wrapText="1"/>
    </xf>
    <xf numFmtId="0" fontId="10" fillId="0" borderId="32" xfId="12" applyFont="1" applyFill="1" applyBorder="1" applyAlignment="1">
      <alignment horizontal="center" wrapText="1"/>
    </xf>
    <xf numFmtId="165" fontId="10" fillId="0" borderId="16" xfId="12" applyNumberFormat="1" applyFont="1" applyFill="1" applyBorder="1" applyAlignment="1">
      <alignment horizontal="center" vertical="center" wrapText="1"/>
    </xf>
    <xf numFmtId="165" fontId="10" fillId="0" borderId="19" xfId="12" applyNumberFormat="1" applyFont="1" applyFill="1" applyBorder="1" applyAlignment="1">
      <alignment horizontal="center" vertical="center" wrapText="1"/>
    </xf>
    <xf numFmtId="0" fontId="10" fillId="5" borderId="33" xfId="12" applyFont="1" applyFill="1" applyBorder="1" applyAlignment="1">
      <alignment horizontal="left" vertical="center" wrapText="1"/>
    </xf>
    <xf numFmtId="0" fontId="10" fillId="5" borderId="34" xfId="12" applyFont="1" applyFill="1" applyBorder="1" applyAlignment="1">
      <alignment horizontal="left" vertical="center" wrapText="1"/>
    </xf>
    <xf numFmtId="0" fontId="10" fillId="5" borderId="22" xfId="12" applyFont="1" applyFill="1" applyBorder="1" applyAlignment="1">
      <alignment horizontal="left" vertical="center" wrapText="1"/>
    </xf>
    <xf numFmtId="0" fontId="10" fillId="0" borderId="29" xfId="12" applyFont="1" applyFill="1" applyBorder="1" applyAlignment="1">
      <alignment horizontal="center" wrapText="1"/>
    </xf>
    <xf numFmtId="0" fontId="10" fillId="0" borderId="17" xfId="12" applyFont="1" applyFill="1" applyBorder="1" applyAlignment="1">
      <alignment horizontal="center" wrapText="1"/>
    </xf>
    <xf numFmtId="0" fontId="8" fillId="0" borderId="19" xfId="12" applyFont="1" applyFill="1" applyBorder="1" applyAlignment="1">
      <alignment horizontal="center" vertical="center" wrapText="1"/>
    </xf>
    <xf numFmtId="0" fontId="10" fillId="0" borderId="0" xfId="0" applyFont="1" applyAlignment="1">
      <alignment horizontal="left" wrapText="1"/>
    </xf>
    <xf numFmtId="0" fontId="0" fillId="0" borderId="0" xfId="0" applyAlignment="1">
      <alignment wrapText="1"/>
    </xf>
    <xf numFmtId="0" fontId="11" fillId="0" borderId="0" xfId="0" applyFont="1" applyAlignment="1">
      <alignment horizontal="justify" vertical="justify" wrapText="1"/>
    </xf>
    <xf numFmtId="0" fontId="8" fillId="0" borderId="20" xfId="12" applyFont="1" applyFill="1" applyBorder="1" applyAlignment="1">
      <alignment horizontal="center" vertical="center" wrapText="1"/>
    </xf>
    <xf numFmtId="164" fontId="16" fillId="0" borderId="23" xfId="0" applyNumberFormat="1" applyFont="1" applyFill="1" applyBorder="1" applyAlignment="1">
      <alignment horizontal="center" vertical="center" wrapText="1"/>
    </xf>
    <xf numFmtId="164" fontId="16" fillId="0" borderId="24" xfId="0" applyNumberFormat="1" applyFont="1" applyFill="1" applyBorder="1" applyAlignment="1">
      <alignment horizontal="center" vertical="center" wrapText="1"/>
    </xf>
  </cellXfs>
  <cellStyles count="36">
    <cellStyle name="Comma 2" xfId="2"/>
    <cellStyle name="Comma 2 2" xfId="4"/>
    <cellStyle name="Normal" xfId="0" builtinId="0"/>
    <cellStyle name="Normal 10" xfId="10"/>
    <cellStyle name="Normal 10 2" xfId="21"/>
    <cellStyle name="Normal 10 2 2" xfId="35"/>
    <cellStyle name="Normal 2" xfId="1"/>
    <cellStyle name="Normal 2 10" xfId="12"/>
    <cellStyle name="Normal 2 2" xfId="3"/>
    <cellStyle name="Normal 2 3" xfId="6"/>
    <cellStyle name="Normal 2 3 2" xfId="23"/>
    <cellStyle name="Normal 2 4" xfId="13"/>
    <cellStyle name="Normal 2 5" xfId="14"/>
    <cellStyle name="Normal 2 6" xfId="15"/>
    <cellStyle name="Normal 2 7" xfId="16"/>
    <cellStyle name="Normal 2 8" xfId="17"/>
    <cellStyle name="Normal 2 9" xfId="18"/>
    <cellStyle name="Normal 3" xfId="5"/>
    <cellStyle name="Normal 3 2" xfId="7"/>
    <cellStyle name="Normal 3 2 2" xfId="24"/>
    <cellStyle name="Normal 3 3" xfId="20"/>
    <cellStyle name="Normal 3 3 2" xfId="28"/>
    <cellStyle name="Normal 3 3 2 2" xfId="32"/>
    <cellStyle name="Normal 3 3 3" xfId="30"/>
    <cellStyle name="Normal 3 4" xfId="22"/>
    <cellStyle name="Normal 3 4 2" xfId="31"/>
    <cellStyle name="Normal 3 5" xfId="29"/>
    <cellStyle name="Normal 4" xfId="8"/>
    <cellStyle name="Normal 4 2" xfId="25"/>
    <cellStyle name="Normal 5" xfId="9"/>
    <cellStyle name="Normal 5 2" xfId="26"/>
    <cellStyle name="Normal 6" xfId="11"/>
    <cellStyle name="Normal 6 2" xfId="27"/>
    <cellStyle name="Normal 7" xfId="19"/>
    <cellStyle name="Normal 8" xfId="33"/>
    <cellStyle name="Normal 9" xfId="34"/>
  </cellStyles>
  <dxfs count="0"/>
  <tableStyles count="0" defaultTableStyle="TableStyleMedium9" defaultPivotStyle="PivotStyleLight16"/>
  <colors>
    <mruColors>
      <color rgb="FF1FE197"/>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104775</xdr:rowOff>
    </xdr:from>
    <xdr:to>
      <xdr:col>1</xdr:col>
      <xdr:colOff>1466850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1950" y="104775"/>
          <a:ext cx="1390650" cy="1524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9"/>
  <dimension ref="A1:AD191"/>
  <sheetViews>
    <sheetView showGridLines="0" tabSelected="1" view="pageBreakPreview" zoomScale="80" zoomScaleNormal="80" zoomScaleSheetLayoutView="80" workbookViewId="0">
      <pane xSplit="4" topLeftCell="Z1" activePane="topRight" state="frozen"/>
      <selection pane="topRight" activeCell="B8" sqref="B8"/>
    </sheetView>
  </sheetViews>
  <sheetFormatPr defaultColWidth="9.140625" defaultRowHeight="12.75"/>
  <cols>
    <col min="1" max="1" width="4.28515625" style="12" customWidth="1"/>
    <col min="2" max="2" width="25.7109375" style="12" customWidth="1"/>
    <col min="3" max="3" width="30" style="12" customWidth="1"/>
    <col min="4" max="4" width="19.28515625" style="12" customWidth="1"/>
    <col min="5" max="28" width="24.5703125" style="12" customWidth="1"/>
    <col min="29" max="29" width="27.42578125" style="12" customWidth="1"/>
    <col min="30" max="30" width="32.42578125" style="12" customWidth="1"/>
    <col min="31" max="16384" width="9.140625" style="12"/>
  </cols>
  <sheetData>
    <row r="1" spans="1:30" ht="57" customHeight="1">
      <c r="A1" s="13"/>
      <c r="C1" s="5" t="s">
        <v>16</v>
      </c>
      <c r="D1" s="6"/>
      <c r="E1" s="6"/>
      <c r="F1" s="6"/>
      <c r="G1" s="6"/>
      <c r="H1" s="6"/>
      <c r="I1" s="6"/>
      <c r="J1" s="6"/>
      <c r="K1" s="6"/>
      <c r="L1" s="6"/>
      <c r="M1" s="6"/>
      <c r="N1" s="6"/>
      <c r="O1" s="6"/>
      <c r="P1" s="6"/>
      <c r="Q1" s="6"/>
      <c r="R1" s="6"/>
      <c r="S1" s="6"/>
      <c r="T1" s="6"/>
      <c r="U1" s="6"/>
      <c r="V1" s="6"/>
      <c r="W1" s="6"/>
      <c r="X1" s="6"/>
      <c r="Y1" s="6"/>
      <c r="Z1" s="6"/>
      <c r="AA1" s="6"/>
      <c r="AB1" s="6"/>
    </row>
    <row r="2" spans="1:30" ht="10.5" customHeight="1">
      <c r="A2" s="15"/>
      <c r="B2" s="6"/>
      <c r="C2" s="6"/>
      <c r="D2" s="6"/>
      <c r="E2" s="6"/>
      <c r="F2" s="6"/>
      <c r="G2" s="6"/>
      <c r="H2" s="6"/>
      <c r="I2" s="6"/>
      <c r="J2" s="6"/>
      <c r="K2" s="6"/>
      <c r="L2" s="6"/>
      <c r="M2" s="6"/>
      <c r="N2" s="6"/>
      <c r="O2" s="6"/>
      <c r="P2" s="6"/>
      <c r="Q2" s="6"/>
      <c r="R2" s="6"/>
      <c r="S2" s="6"/>
      <c r="T2" s="6"/>
      <c r="U2" s="6"/>
      <c r="V2" s="6"/>
      <c r="W2" s="6"/>
      <c r="X2" s="6"/>
      <c r="Y2" s="6"/>
      <c r="Z2" s="6"/>
      <c r="AA2" s="6"/>
      <c r="AB2" s="6"/>
    </row>
    <row r="3" spans="1:30" ht="18" customHeight="1">
      <c r="A3" s="15"/>
      <c r="B3" s="6"/>
      <c r="C3" s="6"/>
      <c r="D3" s="6"/>
      <c r="E3" s="6"/>
      <c r="F3" s="6"/>
      <c r="G3" s="6"/>
      <c r="H3" s="6"/>
      <c r="I3" s="6"/>
      <c r="J3" s="6"/>
      <c r="K3" s="6"/>
      <c r="L3" s="6"/>
      <c r="M3" s="6"/>
      <c r="N3" s="6"/>
      <c r="O3" s="6"/>
      <c r="P3" s="6"/>
      <c r="Q3" s="6"/>
      <c r="R3" s="6"/>
      <c r="S3" s="6"/>
      <c r="T3" s="6"/>
      <c r="U3" s="6"/>
      <c r="V3" s="6"/>
      <c r="W3" s="6"/>
      <c r="X3" s="6"/>
      <c r="Y3" s="6"/>
      <c r="Z3" s="6"/>
      <c r="AA3" s="6"/>
      <c r="AB3" s="6"/>
    </row>
    <row r="4" spans="1:30" ht="35.25" customHeight="1">
      <c r="C4" s="16"/>
      <c r="D4" s="16"/>
      <c r="E4" s="16"/>
      <c r="F4" s="16"/>
      <c r="G4" s="16"/>
      <c r="H4" s="16"/>
      <c r="I4" s="16"/>
      <c r="J4" s="16"/>
      <c r="K4" s="16"/>
      <c r="L4" s="16"/>
      <c r="M4" s="16"/>
      <c r="N4" s="16"/>
      <c r="O4" s="16"/>
      <c r="P4" s="16"/>
      <c r="Q4" s="16"/>
      <c r="R4" s="16"/>
      <c r="S4" s="16"/>
      <c r="T4" s="16"/>
      <c r="U4" s="16"/>
      <c r="V4" s="16"/>
      <c r="W4" s="16"/>
      <c r="X4" s="16"/>
      <c r="Y4" s="16"/>
      <c r="Z4" s="16"/>
      <c r="AA4" s="16"/>
      <c r="AB4" s="16"/>
      <c r="AD4" s="1"/>
    </row>
    <row r="5" spans="1:30" ht="48.75" customHeight="1">
      <c r="A5" s="16"/>
      <c r="B5" s="200" t="s">
        <v>106</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14"/>
    </row>
    <row r="6" spans="1:30" ht="23.25" customHeight="1">
      <c r="A6" s="16"/>
      <c r="B6" s="200" t="s">
        <v>168</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D6" s="7" t="s">
        <v>24</v>
      </c>
    </row>
    <row r="7" spans="1:30" ht="20.25" customHeight="1" thickBot="1">
      <c r="A7" s="2"/>
      <c r="B7" s="2"/>
      <c r="C7" s="2"/>
      <c r="D7" s="4"/>
      <c r="E7" s="4"/>
      <c r="F7" s="4"/>
      <c r="G7" s="4"/>
      <c r="H7" s="4"/>
      <c r="I7" s="4"/>
      <c r="J7" s="4"/>
      <c r="K7" s="4"/>
      <c r="L7" s="4"/>
      <c r="M7" s="4"/>
      <c r="N7" s="4"/>
      <c r="O7" s="4"/>
      <c r="P7" s="4"/>
      <c r="Q7" s="4"/>
      <c r="R7" s="4"/>
      <c r="S7" s="4"/>
      <c r="T7" s="4"/>
      <c r="U7" s="4"/>
      <c r="V7" s="4"/>
      <c r="W7" s="4"/>
      <c r="X7" s="4"/>
      <c r="Y7" s="4"/>
      <c r="Z7" s="4"/>
      <c r="AA7" s="4"/>
      <c r="AB7" s="4"/>
    </row>
    <row r="8" spans="1:30" s="9" customFormat="1" ht="96.75" customHeight="1" thickBot="1">
      <c r="A8" s="8"/>
      <c r="B8" s="78" t="s">
        <v>17</v>
      </c>
      <c r="C8" s="78" t="s">
        <v>25</v>
      </c>
      <c r="D8" s="78" t="s">
        <v>91</v>
      </c>
      <c r="E8" s="79" t="s">
        <v>208</v>
      </c>
      <c r="F8" s="79" t="s">
        <v>171</v>
      </c>
      <c r="G8" s="78" t="s">
        <v>209</v>
      </c>
      <c r="H8" s="78" t="s">
        <v>172</v>
      </c>
      <c r="I8" s="80" t="s">
        <v>173</v>
      </c>
      <c r="J8" s="81" t="s">
        <v>174</v>
      </c>
      <c r="K8" s="78" t="s">
        <v>175</v>
      </c>
      <c r="L8" s="78" t="s">
        <v>176</v>
      </c>
      <c r="M8" s="82" t="s">
        <v>177</v>
      </c>
      <c r="N8" s="79" t="s">
        <v>178</v>
      </c>
      <c r="O8" s="83" t="s">
        <v>179</v>
      </c>
      <c r="P8" s="78" t="s">
        <v>180</v>
      </c>
      <c r="Q8" s="79" t="s">
        <v>181</v>
      </c>
      <c r="R8" s="84" t="s">
        <v>182</v>
      </c>
      <c r="S8" s="17" t="s">
        <v>183</v>
      </c>
      <c r="T8" s="17" t="s">
        <v>184</v>
      </c>
      <c r="U8" s="18" t="s">
        <v>185</v>
      </c>
      <c r="V8" s="85" t="s">
        <v>186</v>
      </c>
      <c r="W8" s="17" t="s">
        <v>187</v>
      </c>
      <c r="X8" s="86" t="s">
        <v>188</v>
      </c>
      <c r="Y8" s="19" t="s">
        <v>210</v>
      </c>
      <c r="Z8" s="87" t="s">
        <v>189</v>
      </c>
      <c r="AA8" s="20" t="s">
        <v>190</v>
      </c>
      <c r="AB8" s="20" t="s">
        <v>170</v>
      </c>
      <c r="AC8" s="21" t="s">
        <v>169</v>
      </c>
      <c r="AD8" s="88" t="s">
        <v>211</v>
      </c>
    </row>
    <row r="9" spans="1:30" s="9" customFormat="1" ht="42" customHeight="1" thickBot="1">
      <c r="A9" s="10"/>
      <c r="B9" s="179" t="s">
        <v>93</v>
      </c>
      <c r="C9" s="175" t="s">
        <v>57</v>
      </c>
      <c r="D9" s="22" t="s">
        <v>30</v>
      </c>
      <c r="E9" s="23">
        <v>0</v>
      </c>
      <c r="F9" s="68">
        <v>0</v>
      </c>
      <c r="G9" s="24">
        <v>0</v>
      </c>
      <c r="H9" s="68">
        <v>0</v>
      </c>
      <c r="I9" s="25">
        <v>0</v>
      </c>
      <c r="J9" s="68">
        <v>0</v>
      </c>
      <c r="K9" s="24">
        <v>0</v>
      </c>
      <c r="L9" s="68">
        <v>0</v>
      </c>
      <c r="M9" s="26">
        <v>0</v>
      </c>
      <c r="N9" s="68">
        <v>0</v>
      </c>
      <c r="O9" s="26">
        <v>2003.76</v>
      </c>
      <c r="P9" s="68">
        <v>2003.76</v>
      </c>
      <c r="Q9" s="24">
        <v>0</v>
      </c>
      <c r="R9" s="68">
        <v>0</v>
      </c>
      <c r="S9" s="26">
        <v>0</v>
      </c>
      <c r="T9" s="89">
        <v>0</v>
      </c>
      <c r="U9" s="26">
        <v>0</v>
      </c>
      <c r="V9" s="89">
        <v>0</v>
      </c>
      <c r="W9" s="23">
        <v>0</v>
      </c>
      <c r="X9" s="90">
        <v>0</v>
      </c>
      <c r="Y9" s="26">
        <v>0</v>
      </c>
      <c r="Z9" s="91">
        <v>0</v>
      </c>
      <c r="AA9" s="26">
        <v>0</v>
      </c>
      <c r="AB9" s="33">
        <v>0</v>
      </c>
      <c r="AC9" s="27">
        <f>+E9+G9+I9+K9+M9+O9+Q9+S9+U9+W9+Y9+AA9</f>
        <v>2003.76</v>
      </c>
      <c r="AD9" s="92">
        <f>+F9+H9+J9+L9+N9+P9+R9+T9+V9+X9+Z9+AB9</f>
        <v>2003.76</v>
      </c>
    </row>
    <row r="10" spans="1:30" s="9" customFormat="1" ht="45" customHeight="1" thickBot="1">
      <c r="A10" s="10"/>
      <c r="B10" s="180"/>
      <c r="C10" s="203"/>
      <c r="D10" s="22" t="s">
        <v>43</v>
      </c>
      <c r="E10" s="23">
        <v>0</v>
      </c>
      <c r="F10" s="68">
        <v>0</v>
      </c>
      <c r="G10" s="24">
        <v>0</v>
      </c>
      <c r="H10" s="68">
        <v>0</v>
      </c>
      <c r="I10" s="25">
        <v>0</v>
      </c>
      <c r="J10" s="68">
        <v>0</v>
      </c>
      <c r="K10" s="24">
        <v>192</v>
      </c>
      <c r="L10" s="68">
        <v>192</v>
      </c>
      <c r="M10" s="26">
        <v>0</v>
      </c>
      <c r="N10" s="68">
        <v>0</v>
      </c>
      <c r="O10" s="26">
        <v>0</v>
      </c>
      <c r="P10" s="68">
        <v>0</v>
      </c>
      <c r="Q10" s="24">
        <v>0</v>
      </c>
      <c r="R10" s="68">
        <v>0</v>
      </c>
      <c r="S10" s="26">
        <v>0</v>
      </c>
      <c r="T10" s="89">
        <v>0</v>
      </c>
      <c r="U10" s="26">
        <v>384</v>
      </c>
      <c r="V10" s="89">
        <v>384</v>
      </c>
      <c r="W10" s="23">
        <v>0</v>
      </c>
      <c r="X10" s="90">
        <v>0</v>
      </c>
      <c r="Y10" s="26">
        <v>0</v>
      </c>
      <c r="Z10" s="91">
        <v>0</v>
      </c>
      <c r="AA10" s="28">
        <v>0</v>
      </c>
      <c r="AB10" s="33">
        <v>0</v>
      </c>
      <c r="AC10" s="27">
        <f t="shared" ref="AC10:AD71" si="0">+E10+G10+I10+K10+M10+O10+Q10+S10+U10+W10+Y10+AA10</f>
        <v>576</v>
      </c>
      <c r="AD10" s="92">
        <f t="shared" si="0"/>
        <v>576</v>
      </c>
    </row>
    <row r="11" spans="1:30" s="9" customFormat="1" ht="45" customHeight="1" thickBot="1">
      <c r="A11" s="10"/>
      <c r="B11" s="180"/>
      <c r="C11" s="203"/>
      <c r="D11" s="22" t="s">
        <v>9</v>
      </c>
      <c r="E11" s="23">
        <v>0</v>
      </c>
      <c r="F11" s="68">
        <v>0</v>
      </c>
      <c r="G11" s="24">
        <v>0</v>
      </c>
      <c r="H11" s="68">
        <v>0</v>
      </c>
      <c r="I11" s="25">
        <v>0</v>
      </c>
      <c r="J11" s="68">
        <v>0</v>
      </c>
      <c r="K11" s="24">
        <v>0</v>
      </c>
      <c r="L11" s="68">
        <v>0</v>
      </c>
      <c r="M11" s="26">
        <v>0</v>
      </c>
      <c r="N11" s="68">
        <v>0</v>
      </c>
      <c r="O11" s="26">
        <v>0</v>
      </c>
      <c r="P11" s="68">
        <v>0</v>
      </c>
      <c r="Q11" s="24">
        <v>0</v>
      </c>
      <c r="R11" s="68">
        <v>0</v>
      </c>
      <c r="S11" s="26">
        <v>0</v>
      </c>
      <c r="T11" s="89">
        <v>0</v>
      </c>
      <c r="U11" s="26">
        <v>0</v>
      </c>
      <c r="V11" s="89">
        <v>0</v>
      </c>
      <c r="W11" s="23">
        <v>0</v>
      </c>
      <c r="X11" s="90">
        <v>0</v>
      </c>
      <c r="Y11" s="26">
        <v>0</v>
      </c>
      <c r="Z11" s="91">
        <v>0</v>
      </c>
      <c r="AA11" s="28">
        <v>0</v>
      </c>
      <c r="AB11" s="33">
        <v>0</v>
      </c>
      <c r="AC11" s="27">
        <f t="shared" si="0"/>
        <v>0</v>
      </c>
      <c r="AD11" s="92">
        <f t="shared" si="0"/>
        <v>0</v>
      </c>
    </row>
    <row r="12" spans="1:30" s="9" customFormat="1" ht="37.5" customHeight="1" thickBot="1">
      <c r="A12" s="10"/>
      <c r="B12" s="180"/>
      <c r="C12" s="203"/>
      <c r="D12" s="22" t="s">
        <v>45</v>
      </c>
      <c r="E12" s="23">
        <v>1389.64</v>
      </c>
      <c r="F12" s="68">
        <v>1389.64</v>
      </c>
      <c r="G12" s="24">
        <v>1068.4099999999999</v>
      </c>
      <c r="H12" s="68">
        <v>1068.4099999999999</v>
      </c>
      <c r="I12" s="25">
        <v>1153</v>
      </c>
      <c r="J12" s="68">
        <v>1153</v>
      </c>
      <c r="K12" s="24">
        <v>536</v>
      </c>
      <c r="L12" s="68">
        <v>536</v>
      </c>
      <c r="M12" s="26">
        <v>2044.62</v>
      </c>
      <c r="N12" s="68">
        <v>3463.2</v>
      </c>
      <c r="O12" s="26">
        <v>411</v>
      </c>
      <c r="P12" s="68">
        <v>411</v>
      </c>
      <c r="Q12" s="24">
        <v>2770.63</v>
      </c>
      <c r="R12" s="68">
        <v>2770.63</v>
      </c>
      <c r="S12" s="26">
        <v>4653</v>
      </c>
      <c r="T12" s="89">
        <v>4653</v>
      </c>
      <c r="U12" s="26">
        <v>1965</v>
      </c>
      <c r="V12" s="89">
        <v>1965</v>
      </c>
      <c r="W12" s="23">
        <v>1811.53</v>
      </c>
      <c r="X12" s="90">
        <v>1811.53</v>
      </c>
      <c r="Y12" s="26">
        <v>1216.28</v>
      </c>
      <c r="Z12" s="91">
        <v>1216.28</v>
      </c>
      <c r="AA12" s="28">
        <v>3795.37</v>
      </c>
      <c r="AB12" s="33">
        <v>3795.37</v>
      </c>
      <c r="AC12" s="27">
        <f t="shared" si="0"/>
        <v>22814.479999999996</v>
      </c>
      <c r="AD12" s="92">
        <f t="shared" si="0"/>
        <v>24233.059999999998</v>
      </c>
    </row>
    <row r="13" spans="1:30" s="9" customFormat="1" ht="37.5" customHeight="1" thickBot="1">
      <c r="A13" s="10"/>
      <c r="B13" s="180"/>
      <c r="C13" s="203"/>
      <c r="D13" s="22" t="s">
        <v>70</v>
      </c>
      <c r="E13" s="23">
        <v>0</v>
      </c>
      <c r="F13" s="68">
        <v>0</v>
      </c>
      <c r="G13" s="24">
        <v>0</v>
      </c>
      <c r="H13" s="68">
        <v>0</v>
      </c>
      <c r="I13" s="25">
        <v>334.31</v>
      </c>
      <c r="J13" s="68">
        <v>334.31</v>
      </c>
      <c r="K13" s="24">
        <v>4160.6000000000004</v>
      </c>
      <c r="L13" s="68">
        <v>7935.43</v>
      </c>
      <c r="M13" s="26">
        <v>0</v>
      </c>
      <c r="N13" s="68">
        <v>0</v>
      </c>
      <c r="O13" s="26">
        <v>1156.25</v>
      </c>
      <c r="P13" s="68">
        <v>2551.75</v>
      </c>
      <c r="Q13" s="24">
        <v>6764.78</v>
      </c>
      <c r="R13" s="68">
        <v>6764.78</v>
      </c>
      <c r="S13" s="26">
        <v>0</v>
      </c>
      <c r="T13" s="89">
        <v>0</v>
      </c>
      <c r="U13" s="26">
        <v>6703.9</v>
      </c>
      <c r="V13" s="89">
        <v>6703.9</v>
      </c>
      <c r="W13" s="23">
        <v>7354.1900000000005</v>
      </c>
      <c r="X13" s="90">
        <v>13171.78</v>
      </c>
      <c r="Y13" s="26">
        <v>1382</v>
      </c>
      <c r="Z13" s="91">
        <v>1382</v>
      </c>
      <c r="AA13" s="28">
        <v>2142.35</v>
      </c>
      <c r="AB13" s="33">
        <v>2142.35</v>
      </c>
      <c r="AC13" s="27">
        <f t="shared" si="0"/>
        <v>29998.379999999997</v>
      </c>
      <c r="AD13" s="92">
        <f t="shared" si="0"/>
        <v>40986.299999999996</v>
      </c>
    </row>
    <row r="14" spans="1:30" s="9" customFormat="1" ht="37.5" customHeight="1" thickBot="1">
      <c r="A14" s="10"/>
      <c r="B14" s="180"/>
      <c r="C14" s="203"/>
      <c r="D14" s="22" t="s">
        <v>117</v>
      </c>
      <c r="E14" s="23">
        <v>0</v>
      </c>
      <c r="F14" s="68">
        <v>0</v>
      </c>
      <c r="G14" s="24">
        <v>0</v>
      </c>
      <c r="H14" s="68">
        <v>0</v>
      </c>
      <c r="I14" s="25">
        <v>0</v>
      </c>
      <c r="J14" s="68">
        <v>0</v>
      </c>
      <c r="K14" s="24">
        <v>0</v>
      </c>
      <c r="L14" s="68">
        <v>0</v>
      </c>
      <c r="M14" s="26">
        <v>0</v>
      </c>
      <c r="N14" s="68">
        <v>0</v>
      </c>
      <c r="O14" s="26">
        <v>0</v>
      </c>
      <c r="P14" s="68">
        <v>0</v>
      </c>
      <c r="Q14" s="24">
        <v>0</v>
      </c>
      <c r="R14" s="68">
        <v>0</v>
      </c>
      <c r="S14" s="26">
        <v>0</v>
      </c>
      <c r="T14" s="89">
        <v>0</v>
      </c>
      <c r="U14" s="26">
        <v>0</v>
      </c>
      <c r="V14" s="89">
        <v>0</v>
      </c>
      <c r="W14" s="23">
        <v>0</v>
      </c>
      <c r="X14" s="90">
        <v>0</v>
      </c>
      <c r="Y14" s="26">
        <v>0</v>
      </c>
      <c r="Z14" s="91">
        <v>0</v>
      </c>
      <c r="AA14" s="28">
        <v>0</v>
      </c>
      <c r="AB14" s="33">
        <v>0</v>
      </c>
      <c r="AC14" s="27">
        <f t="shared" si="0"/>
        <v>0</v>
      </c>
      <c r="AD14" s="92">
        <f t="shared" si="0"/>
        <v>0</v>
      </c>
    </row>
    <row r="15" spans="1:30" s="9" customFormat="1" ht="37.5" customHeight="1" thickBot="1">
      <c r="A15" s="10"/>
      <c r="B15" s="180"/>
      <c r="C15" s="203"/>
      <c r="D15" s="22" t="s">
        <v>44</v>
      </c>
      <c r="E15" s="23">
        <v>0</v>
      </c>
      <c r="F15" s="68">
        <v>0</v>
      </c>
      <c r="G15" s="24">
        <v>0</v>
      </c>
      <c r="H15" s="68">
        <v>0</v>
      </c>
      <c r="I15" s="25">
        <v>0</v>
      </c>
      <c r="J15" s="68">
        <v>0</v>
      </c>
      <c r="K15" s="24">
        <v>2894.4</v>
      </c>
      <c r="L15" s="68">
        <v>2894.4</v>
      </c>
      <c r="M15" s="26">
        <v>0</v>
      </c>
      <c r="N15" s="68">
        <v>0</v>
      </c>
      <c r="O15" s="26">
        <v>0</v>
      </c>
      <c r="P15" s="68">
        <v>0</v>
      </c>
      <c r="Q15" s="24">
        <v>4000</v>
      </c>
      <c r="R15" s="68">
        <v>4000</v>
      </c>
      <c r="S15" s="26">
        <v>0</v>
      </c>
      <c r="T15" s="89">
        <v>0</v>
      </c>
      <c r="U15" s="26">
        <v>0</v>
      </c>
      <c r="V15" s="89">
        <v>0</v>
      </c>
      <c r="W15" s="23">
        <v>0</v>
      </c>
      <c r="X15" s="90">
        <v>0</v>
      </c>
      <c r="Y15" s="26">
        <v>0</v>
      </c>
      <c r="Z15" s="91">
        <v>0</v>
      </c>
      <c r="AA15" s="28">
        <v>0</v>
      </c>
      <c r="AB15" s="33">
        <v>0</v>
      </c>
      <c r="AC15" s="27">
        <f t="shared" si="0"/>
        <v>6894.4</v>
      </c>
      <c r="AD15" s="92">
        <f t="shared" si="0"/>
        <v>6894.4</v>
      </c>
    </row>
    <row r="16" spans="1:30" s="9" customFormat="1" ht="37.5" customHeight="1" thickBot="1">
      <c r="A16" s="10"/>
      <c r="B16" s="180"/>
      <c r="C16" s="203"/>
      <c r="D16" s="22" t="s">
        <v>128</v>
      </c>
      <c r="E16" s="29">
        <v>0</v>
      </c>
      <c r="F16" s="68">
        <v>0</v>
      </c>
      <c r="G16" s="24">
        <v>0</v>
      </c>
      <c r="H16" s="68">
        <v>0</v>
      </c>
      <c r="I16" s="25">
        <v>0</v>
      </c>
      <c r="J16" s="68">
        <v>0</v>
      </c>
      <c r="K16" s="24">
        <v>0</v>
      </c>
      <c r="L16" s="68">
        <v>0</v>
      </c>
      <c r="M16" s="26">
        <v>0</v>
      </c>
      <c r="N16" s="68">
        <v>0</v>
      </c>
      <c r="O16" s="26">
        <v>0</v>
      </c>
      <c r="P16" s="68">
        <v>0</v>
      </c>
      <c r="Q16" s="24">
        <v>0</v>
      </c>
      <c r="R16" s="68">
        <v>0</v>
      </c>
      <c r="S16" s="26">
        <v>0</v>
      </c>
      <c r="T16" s="89">
        <v>0</v>
      </c>
      <c r="U16" s="26">
        <v>0</v>
      </c>
      <c r="V16" s="89">
        <v>0</v>
      </c>
      <c r="W16" s="23">
        <v>1605</v>
      </c>
      <c r="X16" s="90">
        <v>1605</v>
      </c>
      <c r="Y16" s="26">
        <v>0</v>
      </c>
      <c r="Z16" s="91">
        <v>0</v>
      </c>
      <c r="AA16" s="28">
        <v>0</v>
      </c>
      <c r="AB16" s="33">
        <v>0</v>
      </c>
      <c r="AC16" s="27">
        <f t="shared" si="0"/>
        <v>1605</v>
      </c>
      <c r="AD16" s="92">
        <f t="shared" si="0"/>
        <v>1605</v>
      </c>
    </row>
    <row r="17" spans="1:30" s="9" customFormat="1" ht="47.25" customHeight="1" thickBot="1">
      <c r="A17" s="10"/>
      <c r="B17" s="180"/>
      <c r="C17" s="176"/>
      <c r="D17" s="22" t="s">
        <v>29</v>
      </c>
      <c r="E17" s="29">
        <v>2558</v>
      </c>
      <c r="F17" s="68">
        <v>2558</v>
      </c>
      <c r="G17" s="29">
        <v>9884</v>
      </c>
      <c r="H17" s="68">
        <v>10084</v>
      </c>
      <c r="I17" s="29">
        <v>14900.43</v>
      </c>
      <c r="J17" s="68">
        <v>17746.43</v>
      </c>
      <c r="K17" s="29">
        <v>9172</v>
      </c>
      <c r="L17" s="68">
        <v>9172</v>
      </c>
      <c r="M17" s="29">
        <v>4353</v>
      </c>
      <c r="N17" s="68">
        <v>4353</v>
      </c>
      <c r="O17" s="29">
        <v>8915.5</v>
      </c>
      <c r="P17" s="68">
        <v>9643.5</v>
      </c>
      <c r="Q17" s="29">
        <v>11188.5</v>
      </c>
      <c r="R17" s="68">
        <v>11188.5</v>
      </c>
      <c r="S17" s="29">
        <v>7384</v>
      </c>
      <c r="T17" s="89">
        <v>7384</v>
      </c>
      <c r="U17" s="29">
        <v>5176</v>
      </c>
      <c r="V17" s="89">
        <v>5176</v>
      </c>
      <c r="W17" s="29">
        <v>7874</v>
      </c>
      <c r="X17" s="90">
        <v>8474</v>
      </c>
      <c r="Y17" s="29">
        <v>7687</v>
      </c>
      <c r="Z17" s="91">
        <v>8921</v>
      </c>
      <c r="AA17" s="30">
        <v>5399</v>
      </c>
      <c r="AB17" s="33">
        <v>5399</v>
      </c>
      <c r="AC17" s="27">
        <f t="shared" si="0"/>
        <v>94491.43</v>
      </c>
      <c r="AD17" s="92">
        <f t="shared" si="0"/>
        <v>100099.43</v>
      </c>
    </row>
    <row r="18" spans="1:30" s="9" customFormat="1" ht="47.25" customHeight="1" thickBot="1">
      <c r="A18" s="10"/>
      <c r="B18" s="180"/>
      <c r="C18" s="168" t="s">
        <v>105</v>
      </c>
      <c r="D18" s="169"/>
      <c r="E18" s="93">
        <f t="shared" ref="E18:AA18" si="1">SUM(E9:E17)</f>
        <v>3947.6400000000003</v>
      </c>
      <c r="F18" s="94">
        <f t="shared" si="1"/>
        <v>3947.6400000000003</v>
      </c>
      <c r="G18" s="94">
        <f t="shared" si="1"/>
        <v>10952.41</v>
      </c>
      <c r="H18" s="94">
        <f t="shared" si="1"/>
        <v>11152.41</v>
      </c>
      <c r="I18" s="94">
        <f t="shared" si="1"/>
        <v>16387.740000000002</v>
      </c>
      <c r="J18" s="94">
        <f t="shared" si="1"/>
        <v>19233.740000000002</v>
      </c>
      <c r="K18" s="94">
        <f t="shared" si="1"/>
        <v>16955</v>
      </c>
      <c r="L18" s="94">
        <f t="shared" si="1"/>
        <v>20729.830000000002</v>
      </c>
      <c r="M18" s="94">
        <f t="shared" si="1"/>
        <v>6397.62</v>
      </c>
      <c r="N18" s="94">
        <f t="shared" si="1"/>
        <v>7816.2</v>
      </c>
      <c r="O18" s="94">
        <f t="shared" si="1"/>
        <v>12486.51</v>
      </c>
      <c r="P18" s="94">
        <f t="shared" si="1"/>
        <v>14610.01</v>
      </c>
      <c r="Q18" s="94">
        <f t="shared" si="1"/>
        <v>24723.91</v>
      </c>
      <c r="R18" s="94">
        <f t="shared" si="1"/>
        <v>24723.91</v>
      </c>
      <c r="S18" s="94">
        <f t="shared" si="1"/>
        <v>12037</v>
      </c>
      <c r="T18" s="94">
        <f t="shared" si="1"/>
        <v>12037</v>
      </c>
      <c r="U18" s="94">
        <f t="shared" si="1"/>
        <v>14228.9</v>
      </c>
      <c r="V18" s="94">
        <f t="shared" si="1"/>
        <v>14228.9</v>
      </c>
      <c r="W18" s="94">
        <f t="shared" si="1"/>
        <v>18644.72</v>
      </c>
      <c r="X18" s="94">
        <f t="shared" si="1"/>
        <v>25062.31</v>
      </c>
      <c r="Y18" s="94">
        <f t="shared" si="1"/>
        <v>10285.279999999999</v>
      </c>
      <c r="Z18" s="94">
        <f t="shared" si="1"/>
        <v>11519.279999999999</v>
      </c>
      <c r="AA18" s="94">
        <f t="shared" si="1"/>
        <v>11336.72</v>
      </c>
      <c r="AB18" s="94">
        <f t="shared" ref="AB18:AD18" si="2">SUM(AB9:AB17)</f>
        <v>11336.72</v>
      </c>
      <c r="AC18" s="94">
        <f t="shared" si="2"/>
        <v>158383.44999999998</v>
      </c>
      <c r="AD18" s="95">
        <f t="shared" si="2"/>
        <v>176397.94999999998</v>
      </c>
    </row>
    <row r="19" spans="1:30" s="9" customFormat="1" ht="54.75" customHeight="1" thickBot="1">
      <c r="A19" s="10"/>
      <c r="B19" s="180"/>
      <c r="C19" s="22" t="s">
        <v>109</v>
      </c>
      <c r="D19" s="22" t="s">
        <v>110</v>
      </c>
      <c r="E19" s="31">
        <v>0</v>
      </c>
      <c r="F19" s="68">
        <v>0</v>
      </c>
      <c r="G19" s="24">
        <v>0</v>
      </c>
      <c r="H19" s="68">
        <v>0</v>
      </c>
      <c r="I19" s="25">
        <v>0</v>
      </c>
      <c r="J19" s="68">
        <v>0</v>
      </c>
      <c r="K19" s="24">
        <v>1100</v>
      </c>
      <c r="L19" s="68">
        <v>1100</v>
      </c>
      <c r="M19" s="26">
        <v>0</v>
      </c>
      <c r="N19" s="68">
        <v>0</v>
      </c>
      <c r="O19" s="26">
        <v>587.5</v>
      </c>
      <c r="P19" s="68">
        <v>587.5</v>
      </c>
      <c r="Q19" s="24">
        <v>0</v>
      </c>
      <c r="R19" s="68">
        <v>0</v>
      </c>
      <c r="S19" s="26">
        <v>0</v>
      </c>
      <c r="T19" s="89">
        <v>0</v>
      </c>
      <c r="U19" s="26">
        <v>0</v>
      </c>
      <c r="V19" s="89">
        <v>0</v>
      </c>
      <c r="W19" s="23">
        <v>0</v>
      </c>
      <c r="X19" s="90">
        <v>0</v>
      </c>
      <c r="Y19" s="26">
        <v>0</v>
      </c>
      <c r="Z19" s="91">
        <v>0</v>
      </c>
      <c r="AA19" s="28">
        <v>104.16</v>
      </c>
      <c r="AB19" s="33">
        <v>104.16</v>
      </c>
      <c r="AC19" s="27">
        <f t="shared" si="0"/>
        <v>1791.66</v>
      </c>
      <c r="AD19" s="92">
        <f t="shared" si="0"/>
        <v>1791.66</v>
      </c>
    </row>
    <row r="20" spans="1:30" s="9" customFormat="1" ht="47.25" customHeight="1" thickBot="1">
      <c r="A20" s="10"/>
      <c r="B20" s="180"/>
      <c r="C20" s="204" t="s">
        <v>105</v>
      </c>
      <c r="D20" s="205"/>
      <c r="E20" s="93">
        <f t="shared" ref="E20:AA20" si="3">SUM(E19)</f>
        <v>0</v>
      </c>
      <c r="F20" s="94">
        <f t="shared" si="3"/>
        <v>0</v>
      </c>
      <c r="G20" s="94">
        <f t="shared" si="3"/>
        <v>0</v>
      </c>
      <c r="H20" s="94">
        <f t="shared" si="3"/>
        <v>0</v>
      </c>
      <c r="I20" s="94">
        <f t="shared" si="3"/>
        <v>0</v>
      </c>
      <c r="J20" s="94">
        <f t="shared" si="3"/>
        <v>0</v>
      </c>
      <c r="K20" s="94">
        <f t="shared" si="3"/>
        <v>1100</v>
      </c>
      <c r="L20" s="94">
        <f t="shared" si="3"/>
        <v>1100</v>
      </c>
      <c r="M20" s="94">
        <f t="shared" si="3"/>
        <v>0</v>
      </c>
      <c r="N20" s="94">
        <f t="shared" si="3"/>
        <v>0</v>
      </c>
      <c r="O20" s="94">
        <f t="shared" si="3"/>
        <v>587.5</v>
      </c>
      <c r="P20" s="94">
        <f t="shared" si="3"/>
        <v>587.5</v>
      </c>
      <c r="Q20" s="94">
        <f t="shared" si="3"/>
        <v>0</v>
      </c>
      <c r="R20" s="94">
        <f t="shared" si="3"/>
        <v>0</v>
      </c>
      <c r="S20" s="94">
        <f t="shared" si="3"/>
        <v>0</v>
      </c>
      <c r="T20" s="94">
        <f t="shared" si="3"/>
        <v>0</v>
      </c>
      <c r="U20" s="94">
        <f t="shared" si="3"/>
        <v>0</v>
      </c>
      <c r="V20" s="94">
        <f t="shared" si="3"/>
        <v>0</v>
      </c>
      <c r="W20" s="94">
        <f t="shared" si="3"/>
        <v>0</v>
      </c>
      <c r="X20" s="94">
        <f t="shared" si="3"/>
        <v>0</v>
      </c>
      <c r="Y20" s="94">
        <f t="shared" si="3"/>
        <v>0</v>
      </c>
      <c r="Z20" s="94">
        <f t="shared" si="3"/>
        <v>0</v>
      </c>
      <c r="AA20" s="94">
        <f t="shared" si="3"/>
        <v>104.16</v>
      </c>
      <c r="AB20" s="94">
        <f t="shared" ref="AB20:AD20" si="4">SUM(AB19)</f>
        <v>104.16</v>
      </c>
      <c r="AC20" s="94">
        <f t="shared" si="4"/>
        <v>1791.66</v>
      </c>
      <c r="AD20" s="95">
        <f t="shared" si="4"/>
        <v>1791.66</v>
      </c>
    </row>
    <row r="21" spans="1:30" s="9" customFormat="1" ht="44.25" customHeight="1" thickBot="1">
      <c r="A21" s="10"/>
      <c r="B21" s="180"/>
      <c r="C21" s="22" t="s">
        <v>65</v>
      </c>
      <c r="D21" s="22" t="s">
        <v>64</v>
      </c>
      <c r="E21" s="23">
        <v>6511.6799999999994</v>
      </c>
      <c r="F21" s="68">
        <v>6511.6799999999994</v>
      </c>
      <c r="G21" s="23">
        <v>6557.76</v>
      </c>
      <c r="H21" s="68">
        <v>6557.76</v>
      </c>
      <c r="I21" s="25">
        <v>2550.2399999999998</v>
      </c>
      <c r="J21" s="68">
        <v>2550.2399999999998</v>
      </c>
      <c r="K21" s="24">
        <v>7705.92</v>
      </c>
      <c r="L21" s="68">
        <v>7705.92</v>
      </c>
      <c r="M21" s="26">
        <v>0</v>
      </c>
      <c r="N21" s="68">
        <v>0</v>
      </c>
      <c r="O21" s="26">
        <v>0</v>
      </c>
      <c r="P21" s="68">
        <v>0</v>
      </c>
      <c r="Q21" s="24">
        <v>11189.52</v>
      </c>
      <c r="R21" s="68">
        <v>11189.52</v>
      </c>
      <c r="S21" s="26">
        <v>15569.399999999998</v>
      </c>
      <c r="T21" s="89">
        <v>15569.399999999998</v>
      </c>
      <c r="U21" s="26">
        <v>14651.279999999999</v>
      </c>
      <c r="V21" s="89">
        <v>14651.279999999999</v>
      </c>
      <c r="W21" s="23">
        <v>7650.75</v>
      </c>
      <c r="X21" s="90">
        <v>7650.75</v>
      </c>
      <c r="Y21" s="26">
        <v>11066.369999999999</v>
      </c>
      <c r="Z21" s="91">
        <v>11066.369999999999</v>
      </c>
      <c r="AA21" s="28">
        <v>13233.059999999998</v>
      </c>
      <c r="AB21" s="33">
        <v>13233.059999999998</v>
      </c>
      <c r="AC21" s="27">
        <f t="shared" si="0"/>
        <v>96685.979999999981</v>
      </c>
      <c r="AD21" s="92">
        <f t="shared" si="0"/>
        <v>96685.979999999981</v>
      </c>
    </row>
    <row r="22" spans="1:30" s="9" customFormat="1" ht="44.25" customHeight="1" thickBot="1">
      <c r="A22" s="10"/>
      <c r="B22" s="180"/>
      <c r="C22" s="23"/>
      <c r="D22" s="22" t="s">
        <v>0</v>
      </c>
      <c r="E22" s="29">
        <v>0</v>
      </c>
      <c r="F22" s="68">
        <v>0</v>
      </c>
      <c r="G22" s="24">
        <v>0</v>
      </c>
      <c r="H22" s="68">
        <v>0</v>
      </c>
      <c r="I22" s="32">
        <v>0</v>
      </c>
      <c r="J22" s="68">
        <v>0</v>
      </c>
      <c r="K22" s="24">
        <v>265.66999999999996</v>
      </c>
      <c r="L22" s="68">
        <v>265.66999999999996</v>
      </c>
      <c r="M22" s="24">
        <v>0</v>
      </c>
      <c r="N22" s="68">
        <v>0</v>
      </c>
      <c r="O22" s="24">
        <v>0</v>
      </c>
      <c r="P22" s="68">
        <v>0</v>
      </c>
      <c r="Q22" s="24">
        <v>0</v>
      </c>
      <c r="R22" s="68">
        <v>0</v>
      </c>
      <c r="S22" s="24">
        <v>0</v>
      </c>
      <c r="T22" s="89">
        <v>0</v>
      </c>
      <c r="U22" s="24">
        <v>0</v>
      </c>
      <c r="V22" s="89">
        <v>0</v>
      </c>
      <c r="W22" s="24">
        <v>0</v>
      </c>
      <c r="X22" s="90">
        <v>0</v>
      </c>
      <c r="Y22" s="24">
        <v>0</v>
      </c>
      <c r="Z22" s="91">
        <v>0</v>
      </c>
      <c r="AA22" s="33">
        <v>0</v>
      </c>
      <c r="AB22" s="33">
        <v>0</v>
      </c>
      <c r="AC22" s="27">
        <f t="shared" si="0"/>
        <v>265.66999999999996</v>
      </c>
      <c r="AD22" s="92">
        <f t="shared" si="0"/>
        <v>265.66999999999996</v>
      </c>
    </row>
    <row r="23" spans="1:30" s="9" customFormat="1" ht="37.5" customHeight="1" thickBot="1">
      <c r="A23" s="10"/>
      <c r="B23" s="180"/>
      <c r="C23" s="168" t="s">
        <v>105</v>
      </c>
      <c r="D23" s="169"/>
      <c r="E23" s="93">
        <f t="shared" ref="E23:AD23" si="5">SUM(E21:E22)</f>
        <v>6511.6799999999994</v>
      </c>
      <c r="F23" s="94">
        <f t="shared" si="5"/>
        <v>6511.6799999999994</v>
      </c>
      <c r="G23" s="94">
        <f t="shared" si="5"/>
        <v>6557.76</v>
      </c>
      <c r="H23" s="94">
        <f t="shared" si="5"/>
        <v>6557.76</v>
      </c>
      <c r="I23" s="94">
        <f t="shared" si="5"/>
        <v>2550.2399999999998</v>
      </c>
      <c r="J23" s="94">
        <f t="shared" si="5"/>
        <v>2550.2399999999998</v>
      </c>
      <c r="K23" s="94">
        <f t="shared" si="5"/>
        <v>7971.59</v>
      </c>
      <c r="L23" s="94">
        <f t="shared" si="5"/>
        <v>7971.59</v>
      </c>
      <c r="M23" s="94">
        <f t="shared" si="5"/>
        <v>0</v>
      </c>
      <c r="N23" s="94">
        <f t="shared" si="5"/>
        <v>0</v>
      </c>
      <c r="O23" s="94">
        <f t="shared" si="5"/>
        <v>0</v>
      </c>
      <c r="P23" s="94">
        <f t="shared" si="5"/>
        <v>0</v>
      </c>
      <c r="Q23" s="94">
        <f t="shared" si="5"/>
        <v>11189.52</v>
      </c>
      <c r="R23" s="94">
        <f t="shared" si="5"/>
        <v>11189.52</v>
      </c>
      <c r="S23" s="94">
        <f t="shared" si="5"/>
        <v>15569.399999999998</v>
      </c>
      <c r="T23" s="94">
        <f t="shared" si="5"/>
        <v>15569.399999999998</v>
      </c>
      <c r="U23" s="94">
        <f t="shared" si="5"/>
        <v>14651.279999999999</v>
      </c>
      <c r="V23" s="94">
        <f t="shared" si="5"/>
        <v>14651.279999999999</v>
      </c>
      <c r="W23" s="94">
        <f t="shared" si="5"/>
        <v>7650.75</v>
      </c>
      <c r="X23" s="94">
        <f t="shared" si="5"/>
        <v>7650.75</v>
      </c>
      <c r="Y23" s="94">
        <f t="shared" si="5"/>
        <v>11066.369999999999</v>
      </c>
      <c r="Z23" s="94">
        <f t="shared" si="5"/>
        <v>11066.369999999999</v>
      </c>
      <c r="AA23" s="94">
        <f t="shared" si="5"/>
        <v>13233.059999999998</v>
      </c>
      <c r="AB23" s="94">
        <f t="shared" si="5"/>
        <v>13233.059999999998</v>
      </c>
      <c r="AC23" s="94">
        <f t="shared" si="5"/>
        <v>96951.64999999998</v>
      </c>
      <c r="AD23" s="95">
        <f t="shared" si="5"/>
        <v>96951.64999999998</v>
      </c>
    </row>
    <row r="24" spans="1:30" s="9" customFormat="1" ht="44.25" customHeight="1" thickBot="1">
      <c r="A24" s="10"/>
      <c r="B24" s="180"/>
      <c r="C24" s="153" t="s">
        <v>23</v>
      </c>
      <c r="D24" s="22" t="s">
        <v>34</v>
      </c>
      <c r="E24" s="23">
        <v>0</v>
      </c>
      <c r="F24" s="68">
        <v>0</v>
      </c>
      <c r="G24" s="24">
        <v>0</v>
      </c>
      <c r="H24" s="68">
        <v>0</v>
      </c>
      <c r="I24" s="25">
        <v>0</v>
      </c>
      <c r="J24" s="68">
        <v>0</v>
      </c>
      <c r="K24" s="24">
        <v>0</v>
      </c>
      <c r="L24" s="68">
        <v>0</v>
      </c>
      <c r="M24" s="26">
        <v>0</v>
      </c>
      <c r="N24" s="68">
        <v>0</v>
      </c>
      <c r="O24" s="26">
        <v>0</v>
      </c>
      <c r="P24" s="68">
        <v>0</v>
      </c>
      <c r="Q24" s="24">
        <v>0</v>
      </c>
      <c r="R24" s="68">
        <v>0</v>
      </c>
      <c r="S24" s="26">
        <v>0</v>
      </c>
      <c r="T24" s="89">
        <v>0</v>
      </c>
      <c r="U24" s="26">
        <v>0</v>
      </c>
      <c r="V24" s="89">
        <v>0</v>
      </c>
      <c r="W24" s="23">
        <v>0</v>
      </c>
      <c r="X24" s="90">
        <v>0</v>
      </c>
      <c r="Y24" s="26">
        <v>0</v>
      </c>
      <c r="Z24" s="91">
        <v>0</v>
      </c>
      <c r="AA24" s="28">
        <v>0</v>
      </c>
      <c r="AB24" s="33">
        <v>0</v>
      </c>
      <c r="AC24" s="27">
        <f t="shared" si="0"/>
        <v>0</v>
      </c>
      <c r="AD24" s="92">
        <f t="shared" si="0"/>
        <v>0</v>
      </c>
    </row>
    <row r="25" spans="1:30" s="9" customFormat="1" ht="37.5" customHeight="1" thickBot="1">
      <c r="A25" s="10"/>
      <c r="B25" s="180"/>
      <c r="C25" s="199"/>
      <c r="D25" s="22" t="s">
        <v>33</v>
      </c>
      <c r="E25" s="23">
        <v>0</v>
      </c>
      <c r="F25" s="68">
        <v>0</v>
      </c>
      <c r="G25" s="24">
        <v>0</v>
      </c>
      <c r="H25" s="68">
        <v>0</v>
      </c>
      <c r="I25" s="25">
        <v>0</v>
      </c>
      <c r="J25" s="68">
        <v>0</v>
      </c>
      <c r="K25" s="24">
        <v>0</v>
      </c>
      <c r="L25" s="68">
        <v>0</v>
      </c>
      <c r="M25" s="26">
        <v>0</v>
      </c>
      <c r="N25" s="68">
        <v>0</v>
      </c>
      <c r="O25" s="26">
        <v>0</v>
      </c>
      <c r="P25" s="68">
        <v>0</v>
      </c>
      <c r="Q25" s="24">
        <v>0</v>
      </c>
      <c r="R25" s="68">
        <v>0</v>
      </c>
      <c r="S25" s="26">
        <v>0</v>
      </c>
      <c r="T25" s="89">
        <v>0</v>
      </c>
      <c r="U25" s="26">
        <v>0</v>
      </c>
      <c r="V25" s="89">
        <v>0</v>
      </c>
      <c r="W25" s="23">
        <v>0</v>
      </c>
      <c r="X25" s="90">
        <v>0</v>
      </c>
      <c r="Y25" s="26">
        <v>0</v>
      </c>
      <c r="Z25" s="91">
        <v>0</v>
      </c>
      <c r="AA25" s="28">
        <v>0</v>
      </c>
      <c r="AB25" s="33">
        <v>0</v>
      </c>
      <c r="AC25" s="27">
        <f t="shared" si="0"/>
        <v>0</v>
      </c>
      <c r="AD25" s="92">
        <f t="shared" si="0"/>
        <v>0</v>
      </c>
    </row>
    <row r="26" spans="1:30" s="9" customFormat="1" ht="37.5" customHeight="1" thickBot="1">
      <c r="A26" s="10"/>
      <c r="B26" s="180"/>
      <c r="C26" s="199"/>
      <c r="D26" s="22" t="s">
        <v>195</v>
      </c>
      <c r="E26" s="23">
        <v>0</v>
      </c>
      <c r="F26" s="68">
        <v>0</v>
      </c>
      <c r="G26" s="24">
        <v>0</v>
      </c>
      <c r="H26" s="68">
        <v>0</v>
      </c>
      <c r="I26" s="25">
        <v>400</v>
      </c>
      <c r="J26" s="68">
        <v>400</v>
      </c>
      <c r="K26" s="24">
        <v>0</v>
      </c>
      <c r="L26" s="68">
        <v>0</v>
      </c>
      <c r="M26" s="24">
        <v>0</v>
      </c>
      <c r="N26" s="68">
        <v>0</v>
      </c>
      <c r="O26" s="24">
        <v>0</v>
      </c>
      <c r="P26" s="68">
        <v>0</v>
      </c>
      <c r="Q26" s="24">
        <v>0</v>
      </c>
      <c r="R26" s="68">
        <v>0</v>
      </c>
      <c r="S26" s="24">
        <v>0</v>
      </c>
      <c r="T26" s="68">
        <v>0</v>
      </c>
      <c r="U26" s="24">
        <v>0</v>
      </c>
      <c r="V26" s="68">
        <v>0</v>
      </c>
      <c r="W26" s="24">
        <v>0</v>
      </c>
      <c r="X26" s="96">
        <v>0</v>
      </c>
      <c r="Y26" s="24">
        <v>0</v>
      </c>
      <c r="Z26" s="68">
        <v>0</v>
      </c>
      <c r="AA26" s="33">
        <v>0</v>
      </c>
      <c r="AB26" s="97">
        <v>0</v>
      </c>
      <c r="AC26" s="27">
        <f t="shared" si="0"/>
        <v>400</v>
      </c>
      <c r="AD26" s="92">
        <f t="shared" si="0"/>
        <v>400</v>
      </c>
    </row>
    <row r="27" spans="1:30" s="9" customFormat="1" ht="37.5" customHeight="1" thickBot="1">
      <c r="A27" s="10"/>
      <c r="B27" s="180"/>
      <c r="C27" s="199"/>
      <c r="D27" s="22" t="s">
        <v>90</v>
      </c>
      <c r="E27" s="29">
        <v>0</v>
      </c>
      <c r="F27" s="68">
        <v>0</v>
      </c>
      <c r="G27" s="24">
        <v>0</v>
      </c>
      <c r="H27" s="68">
        <v>0</v>
      </c>
      <c r="I27" s="25">
        <v>0</v>
      </c>
      <c r="J27" s="68">
        <v>0</v>
      </c>
      <c r="K27" s="24">
        <v>0</v>
      </c>
      <c r="L27" s="68">
        <v>0</v>
      </c>
      <c r="M27" s="26">
        <v>600</v>
      </c>
      <c r="N27" s="68">
        <v>600</v>
      </c>
      <c r="O27" s="26">
        <v>0</v>
      </c>
      <c r="P27" s="68">
        <v>0</v>
      </c>
      <c r="Q27" s="24">
        <v>0</v>
      </c>
      <c r="R27" s="68">
        <v>0</v>
      </c>
      <c r="S27" s="26">
        <v>0</v>
      </c>
      <c r="T27" s="89">
        <v>0</v>
      </c>
      <c r="U27" s="26">
        <v>0</v>
      </c>
      <c r="V27" s="89">
        <v>0</v>
      </c>
      <c r="W27" s="23">
        <v>0</v>
      </c>
      <c r="X27" s="90">
        <v>0</v>
      </c>
      <c r="Y27" s="26">
        <v>0</v>
      </c>
      <c r="Z27" s="91">
        <v>0</v>
      </c>
      <c r="AA27" s="28">
        <v>0</v>
      </c>
      <c r="AB27" s="33">
        <v>0</v>
      </c>
      <c r="AC27" s="27">
        <f t="shared" si="0"/>
        <v>600</v>
      </c>
      <c r="AD27" s="92">
        <f t="shared" si="0"/>
        <v>600</v>
      </c>
    </row>
    <row r="28" spans="1:30" s="9" customFormat="1" ht="37.5" customHeight="1" thickBot="1">
      <c r="A28" s="10"/>
      <c r="B28" s="180"/>
      <c r="C28" s="154"/>
      <c r="D28" s="22" t="s">
        <v>161</v>
      </c>
      <c r="E28" s="31">
        <v>0</v>
      </c>
      <c r="F28" s="68">
        <v>0</v>
      </c>
      <c r="G28" s="24">
        <v>0</v>
      </c>
      <c r="H28" s="68">
        <v>0</v>
      </c>
      <c r="I28" s="25">
        <v>0</v>
      </c>
      <c r="J28" s="68">
        <v>0</v>
      </c>
      <c r="K28" s="24">
        <v>0</v>
      </c>
      <c r="L28" s="68">
        <v>0</v>
      </c>
      <c r="M28" s="26">
        <v>0</v>
      </c>
      <c r="N28" s="68">
        <v>0</v>
      </c>
      <c r="O28" s="26">
        <v>0</v>
      </c>
      <c r="P28" s="68">
        <v>0</v>
      </c>
      <c r="Q28" s="24">
        <v>0</v>
      </c>
      <c r="R28" s="68">
        <v>0</v>
      </c>
      <c r="S28" s="26">
        <v>0</v>
      </c>
      <c r="T28" s="89">
        <v>0</v>
      </c>
      <c r="U28" s="26">
        <v>0</v>
      </c>
      <c r="V28" s="89">
        <v>0</v>
      </c>
      <c r="W28" s="23">
        <v>0</v>
      </c>
      <c r="X28" s="90">
        <v>0</v>
      </c>
      <c r="Y28" s="26">
        <v>0</v>
      </c>
      <c r="Z28" s="91">
        <v>0</v>
      </c>
      <c r="AA28" s="28">
        <v>0</v>
      </c>
      <c r="AB28" s="33">
        <v>0</v>
      </c>
      <c r="AC28" s="27">
        <f t="shared" si="0"/>
        <v>0</v>
      </c>
      <c r="AD28" s="92">
        <f t="shared" si="0"/>
        <v>0</v>
      </c>
    </row>
    <row r="29" spans="1:30" s="9" customFormat="1" ht="37.5" customHeight="1" thickBot="1">
      <c r="A29" s="10"/>
      <c r="B29" s="181"/>
      <c r="C29" s="155" t="s">
        <v>105</v>
      </c>
      <c r="D29" s="156"/>
      <c r="E29" s="98">
        <f t="shared" ref="E29:AD29" si="6">SUM(E24:E28)</f>
        <v>0</v>
      </c>
      <c r="F29" s="99">
        <f t="shared" si="6"/>
        <v>0</v>
      </c>
      <c r="G29" s="99">
        <f t="shared" si="6"/>
        <v>0</v>
      </c>
      <c r="H29" s="99">
        <f t="shared" si="6"/>
        <v>0</v>
      </c>
      <c r="I29" s="99">
        <f t="shared" si="6"/>
        <v>400</v>
      </c>
      <c r="J29" s="99">
        <f t="shared" si="6"/>
        <v>400</v>
      </c>
      <c r="K29" s="99">
        <f t="shared" si="6"/>
        <v>0</v>
      </c>
      <c r="L29" s="99">
        <f t="shared" si="6"/>
        <v>0</v>
      </c>
      <c r="M29" s="99">
        <f t="shared" si="6"/>
        <v>600</v>
      </c>
      <c r="N29" s="99">
        <f t="shared" si="6"/>
        <v>600</v>
      </c>
      <c r="O29" s="99">
        <f t="shared" si="6"/>
        <v>0</v>
      </c>
      <c r="P29" s="99">
        <f t="shared" si="6"/>
        <v>0</v>
      </c>
      <c r="Q29" s="99">
        <f t="shared" si="6"/>
        <v>0</v>
      </c>
      <c r="R29" s="99">
        <f t="shared" si="6"/>
        <v>0</v>
      </c>
      <c r="S29" s="99">
        <f t="shared" si="6"/>
        <v>0</v>
      </c>
      <c r="T29" s="99">
        <f t="shared" si="6"/>
        <v>0</v>
      </c>
      <c r="U29" s="99">
        <f t="shared" si="6"/>
        <v>0</v>
      </c>
      <c r="V29" s="99">
        <f t="shared" si="6"/>
        <v>0</v>
      </c>
      <c r="W29" s="99">
        <f t="shared" si="6"/>
        <v>0</v>
      </c>
      <c r="X29" s="99">
        <f t="shared" si="6"/>
        <v>0</v>
      </c>
      <c r="Y29" s="99">
        <f t="shared" si="6"/>
        <v>0</v>
      </c>
      <c r="Z29" s="99">
        <f t="shared" si="6"/>
        <v>0</v>
      </c>
      <c r="AA29" s="99">
        <f t="shared" si="6"/>
        <v>0</v>
      </c>
      <c r="AB29" s="99">
        <f t="shared" si="6"/>
        <v>0</v>
      </c>
      <c r="AC29" s="99">
        <f t="shared" si="6"/>
        <v>1000</v>
      </c>
      <c r="AD29" s="100">
        <f t="shared" si="6"/>
        <v>1000</v>
      </c>
    </row>
    <row r="30" spans="1:30" s="9" customFormat="1" ht="37.5" customHeight="1" thickBot="1">
      <c r="A30" s="10"/>
      <c r="B30" s="150" t="s">
        <v>92</v>
      </c>
      <c r="C30" s="151"/>
      <c r="D30" s="152"/>
      <c r="E30" s="101">
        <f t="shared" ref="E30:AD30" si="7">SUM(E29,E23,E20,E18)</f>
        <v>10459.32</v>
      </c>
      <c r="F30" s="102">
        <f t="shared" si="7"/>
        <v>10459.32</v>
      </c>
      <c r="G30" s="102">
        <f t="shared" si="7"/>
        <v>17510.169999999998</v>
      </c>
      <c r="H30" s="102">
        <f t="shared" si="7"/>
        <v>17710.169999999998</v>
      </c>
      <c r="I30" s="102">
        <f t="shared" si="7"/>
        <v>19337.980000000003</v>
      </c>
      <c r="J30" s="102">
        <f t="shared" si="7"/>
        <v>22183.980000000003</v>
      </c>
      <c r="K30" s="102">
        <f t="shared" si="7"/>
        <v>26026.59</v>
      </c>
      <c r="L30" s="102">
        <f t="shared" si="7"/>
        <v>29801.420000000002</v>
      </c>
      <c r="M30" s="102">
        <f t="shared" si="7"/>
        <v>6997.62</v>
      </c>
      <c r="N30" s="102">
        <f t="shared" si="7"/>
        <v>8416.2000000000007</v>
      </c>
      <c r="O30" s="102">
        <f t="shared" si="7"/>
        <v>13074.01</v>
      </c>
      <c r="P30" s="102">
        <f t="shared" si="7"/>
        <v>15197.51</v>
      </c>
      <c r="Q30" s="102">
        <f t="shared" si="7"/>
        <v>35913.43</v>
      </c>
      <c r="R30" s="102">
        <f t="shared" si="7"/>
        <v>35913.43</v>
      </c>
      <c r="S30" s="102">
        <f t="shared" si="7"/>
        <v>27606.399999999998</v>
      </c>
      <c r="T30" s="102">
        <f t="shared" si="7"/>
        <v>27606.399999999998</v>
      </c>
      <c r="U30" s="102">
        <f t="shared" si="7"/>
        <v>28880.18</v>
      </c>
      <c r="V30" s="102">
        <f t="shared" si="7"/>
        <v>28880.18</v>
      </c>
      <c r="W30" s="102">
        <f t="shared" si="7"/>
        <v>26295.47</v>
      </c>
      <c r="X30" s="102">
        <f t="shared" si="7"/>
        <v>32713.06</v>
      </c>
      <c r="Y30" s="102">
        <f t="shared" si="7"/>
        <v>21351.649999999998</v>
      </c>
      <c r="Z30" s="102">
        <f t="shared" si="7"/>
        <v>22585.649999999998</v>
      </c>
      <c r="AA30" s="102">
        <f t="shared" si="7"/>
        <v>24673.939999999995</v>
      </c>
      <c r="AB30" s="102">
        <f t="shared" si="7"/>
        <v>24673.939999999995</v>
      </c>
      <c r="AC30" s="102">
        <f t="shared" si="7"/>
        <v>258126.75999999995</v>
      </c>
      <c r="AD30" s="103">
        <f t="shared" si="7"/>
        <v>276141.25999999995</v>
      </c>
    </row>
    <row r="31" spans="1:30" s="9" customFormat="1" ht="48" customHeight="1" thickBot="1">
      <c r="A31" s="10"/>
      <c r="B31" s="179" t="s">
        <v>157</v>
      </c>
      <c r="C31" s="153" t="s">
        <v>151</v>
      </c>
      <c r="D31" s="22" t="s">
        <v>150</v>
      </c>
      <c r="E31" s="29">
        <v>0</v>
      </c>
      <c r="F31" s="68">
        <v>0</v>
      </c>
      <c r="G31" s="29">
        <v>0</v>
      </c>
      <c r="H31" s="68">
        <v>0</v>
      </c>
      <c r="I31" s="29">
        <v>0</v>
      </c>
      <c r="J31" s="68">
        <v>0</v>
      </c>
      <c r="K31" s="29">
        <v>0</v>
      </c>
      <c r="L31" s="68">
        <v>0</v>
      </c>
      <c r="M31" s="29">
        <v>0</v>
      </c>
      <c r="N31" s="68">
        <v>0</v>
      </c>
      <c r="O31" s="29">
        <v>0</v>
      </c>
      <c r="P31" s="68">
        <v>0</v>
      </c>
      <c r="Q31" s="29">
        <v>0</v>
      </c>
      <c r="R31" s="68">
        <v>0</v>
      </c>
      <c r="S31" s="29">
        <v>0</v>
      </c>
      <c r="T31" s="89">
        <v>0</v>
      </c>
      <c r="U31" s="29">
        <v>0</v>
      </c>
      <c r="V31" s="89">
        <v>0</v>
      </c>
      <c r="W31" s="29">
        <v>0</v>
      </c>
      <c r="X31" s="90">
        <v>0</v>
      </c>
      <c r="Y31" s="29">
        <v>0</v>
      </c>
      <c r="Z31" s="91">
        <v>0</v>
      </c>
      <c r="AA31" s="30">
        <v>0</v>
      </c>
      <c r="AB31" s="97">
        <v>0</v>
      </c>
      <c r="AC31" s="27">
        <f t="shared" si="0"/>
        <v>0</v>
      </c>
      <c r="AD31" s="92">
        <f t="shared" si="0"/>
        <v>0</v>
      </c>
    </row>
    <row r="32" spans="1:30" s="9" customFormat="1" ht="48" customHeight="1" thickBot="1">
      <c r="A32" s="10"/>
      <c r="B32" s="180"/>
      <c r="C32" s="199"/>
      <c r="D32" s="22" t="s">
        <v>160</v>
      </c>
      <c r="E32" s="29">
        <v>0</v>
      </c>
      <c r="F32" s="68">
        <v>0</v>
      </c>
      <c r="G32" s="29">
        <v>0</v>
      </c>
      <c r="H32" s="68">
        <v>0</v>
      </c>
      <c r="I32" s="29">
        <v>0</v>
      </c>
      <c r="J32" s="68">
        <v>0</v>
      </c>
      <c r="K32" s="29">
        <v>620</v>
      </c>
      <c r="L32" s="68">
        <v>620</v>
      </c>
      <c r="M32" s="29">
        <v>0</v>
      </c>
      <c r="N32" s="68">
        <v>0</v>
      </c>
      <c r="O32" s="29">
        <v>0</v>
      </c>
      <c r="P32" s="68">
        <v>0</v>
      </c>
      <c r="Q32" s="29">
        <v>0</v>
      </c>
      <c r="R32" s="68">
        <v>0</v>
      </c>
      <c r="S32" s="29">
        <v>0</v>
      </c>
      <c r="T32" s="89">
        <v>0</v>
      </c>
      <c r="U32" s="29">
        <v>0</v>
      </c>
      <c r="V32" s="89">
        <v>0</v>
      </c>
      <c r="W32" s="29">
        <v>0</v>
      </c>
      <c r="X32" s="90">
        <v>0</v>
      </c>
      <c r="Y32" s="29">
        <v>0</v>
      </c>
      <c r="Z32" s="91">
        <v>0</v>
      </c>
      <c r="AA32" s="30">
        <v>0</v>
      </c>
      <c r="AB32" s="33">
        <v>0</v>
      </c>
      <c r="AC32" s="27">
        <f t="shared" si="0"/>
        <v>620</v>
      </c>
      <c r="AD32" s="92">
        <f t="shared" si="0"/>
        <v>620</v>
      </c>
    </row>
    <row r="33" spans="1:30" s="9" customFormat="1" ht="37.5" customHeight="1" thickBot="1">
      <c r="A33" s="10"/>
      <c r="B33" s="180"/>
      <c r="C33" s="155" t="s">
        <v>105</v>
      </c>
      <c r="D33" s="156"/>
      <c r="E33" s="93">
        <f t="shared" ref="E33:AD33" si="8">SUM(E31:E32)</f>
        <v>0</v>
      </c>
      <c r="F33" s="94">
        <f t="shared" si="8"/>
        <v>0</v>
      </c>
      <c r="G33" s="94">
        <f t="shared" si="8"/>
        <v>0</v>
      </c>
      <c r="H33" s="94">
        <f t="shared" si="8"/>
        <v>0</v>
      </c>
      <c r="I33" s="94">
        <f t="shared" si="8"/>
        <v>0</v>
      </c>
      <c r="J33" s="94">
        <f t="shared" si="8"/>
        <v>0</v>
      </c>
      <c r="K33" s="94">
        <f t="shared" si="8"/>
        <v>620</v>
      </c>
      <c r="L33" s="94">
        <f t="shared" si="8"/>
        <v>620</v>
      </c>
      <c r="M33" s="94">
        <f t="shared" si="8"/>
        <v>0</v>
      </c>
      <c r="N33" s="94">
        <f t="shared" si="8"/>
        <v>0</v>
      </c>
      <c r="O33" s="94">
        <f t="shared" si="8"/>
        <v>0</v>
      </c>
      <c r="P33" s="94">
        <f t="shared" si="8"/>
        <v>0</v>
      </c>
      <c r="Q33" s="94">
        <f t="shared" si="8"/>
        <v>0</v>
      </c>
      <c r="R33" s="94">
        <f t="shared" si="8"/>
        <v>0</v>
      </c>
      <c r="S33" s="94">
        <f t="shared" si="8"/>
        <v>0</v>
      </c>
      <c r="T33" s="94">
        <f t="shared" si="8"/>
        <v>0</v>
      </c>
      <c r="U33" s="94">
        <f t="shared" si="8"/>
        <v>0</v>
      </c>
      <c r="V33" s="94">
        <f t="shared" si="8"/>
        <v>0</v>
      </c>
      <c r="W33" s="94">
        <f t="shared" si="8"/>
        <v>0</v>
      </c>
      <c r="X33" s="94">
        <f t="shared" si="8"/>
        <v>0</v>
      </c>
      <c r="Y33" s="94">
        <f t="shared" si="8"/>
        <v>0</v>
      </c>
      <c r="Z33" s="94">
        <f t="shared" si="8"/>
        <v>0</v>
      </c>
      <c r="AA33" s="94">
        <f t="shared" si="8"/>
        <v>0</v>
      </c>
      <c r="AB33" s="94">
        <f t="shared" si="8"/>
        <v>0</v>
      </c>
      <c r="AC33" s="94">
        <f t="shared" si="8"/>
        <v>620</v>
      </c>
      <c r="AD33" s="95">
        <f t="shared" si="8"/>
        <v>620</v>
      </c>
    </row>
    <row r="34" spans="1:30" s="9" customFormat="1" ht="68.25" customHeight="1" thickBot="1">
      <c r="A34" s="10"/>
      <c r="B34" s="180"/>
      <c r="C34" s="34" t="s">
        <v>162</v>
      </c>
      <c r="D34" s="35" t="s">
        <v>163</v>
      </c>
      <c r="E34" s="29">
        <v>0</v>
      </c>
      <c r="F34" s="68">
        <v>0</v>
      </c>
      <c r="G34" s="29">
        <v>0</v>
      </c>
      <c r="H34" s="68">
        <v>0</v>
      </c>
      <c r="I34" s="29">
        <v>0</v>
      </c>
      <c r="J34" s="68">
        <v>0</v>
      </c>
      <c r="K34" s="29">
        <v>0</v>
      </c>
      <c r="L34" s="68">
        <v>0</v>
      </c>
      <c r="M34" s="29">
        <v>0</v>
      </c>
      <c r="N34" s="68">
        <v>0</v>
      </c>
      <c r="O34" s="29">
        <v>0</v>
      </c>
      <c r="P34" s="68">
        <v>0</v>
      </c>
      <c r="Q34" s="29">
        <v>0</v>
      </c>
      <c r="R34" s="68">
        <v>0</v>
      </c>
      <c r="S34" s="29">
        <v>0</v>
      </c>
      <c r="T34" s="89">
        <v>0</v>
      </c>
      <c r="U34" s="29">
        <v>0</v>
      </c>
      <c r="V34" s="89">
        <v>0</v>
      </c>
      <c r="W34" s="29">
        <v>0</v>
      </c>
      <c r="X34" s="90">
        <v>0</v>
      </c>
      <c r="Y34" s="29">
        <v>0</v>
      </c>
      <c r="Z34" s="91">
        <v>0</v>
      </c>
      <c r="AA34" s="30">
        <v>0</v>
      </c>
      <c r="AB34" s="97">
        <v>0</v>
      </c>
      <c r="AC34" s="27">
        <f t="shared" si="0"/>
        <v>0</v>
      </c>
      <c r="AD34" s="92">
        <f t="shared" si="0"/>
        <v>0</v>
      </c>
    </row>
    <row r="35" spans="1:30" s="9" customFormat="1" ht="37.5" customHeight="1" thickBot="1">
      <c r="A35" s="10"/>
      <c r="B35" s="180"/>
      <c r="C35" s="155" t="s">
        <v>105</v>
      </c>
      <c r="D35" s="156"/>
      <c r="E35" s="93">
        <f t="shared" ref="E35:AA35" si="9">SUM(E34)</f>
        <v>0</v>
      </c>
      <c r="F35" s="94">
        <f t="shared" si="9"/>
        <v>0</v>
      </c>
      <c r="G35" s="94">
        <f t="shared" si="9"/>
        <v>0</v>
      </c>
      <c r="H35" s="94">
        <f t="shared" si="9"/>
        <v>0</v>
      </c>
      <c r="I35" s="94">
        <f t="shared" si="9"/>
        <v>0</v>
      </c>
      <c r="J35" s="94">
        <f t="shared" si="9"/>
        <v>0</v>
      </c>
      <c r="K35" s="94">
        <f t="shared" si="9"/>
        <v>0</v>
      </c>
      <c r="L35" s="94">
        <f t="shared" si="9"/>
        <v>0</v>
      </c>
      <c r="M35" s="94">
        <f t="shared" si="9"/>
        <v>0</v>
      </c>
      <c r="N35" s="94">
        <f t="shared" si="9"/>
        <v>0</v>
      </c>
      <c r="O35" s="94">
        <f t="shared" si="9"/>
        <v>0</v>
      </c>
      <c r="P35" s="94">
        <f t="shared" si="9"/>
        <v>0</v>
      </c>
      <c r="Q35" s="94">
        <f t="shared" si="9"/>
        <v>0</v>
      </c>
      <c r="R35" s="94">
        <f t="shared" si="9"/>
        <v>0</v>
      </c>
      <c r="S35" s="94">
        <f t="shared" si="9"/>
        <v>0</v>
      </c>
      <c r="T35" s="94">
        <f t="shared" si="9"/>
        <v>0</v>
      </c>
      <c r="U35" s="94">
        <f t="shared" si="9"/>
        <v>0</v>
      </c>
      <c r="V35" s="94">
        <f t="shared" si="9"/>
        <v>0</v>
      </c>
      <c r="W35" s="94">
        <f t="shared" si="9"/>
        <v>0</v>
      </c>
      <c r="X35" s="94">
        <f t="shared" si="9"/>
        <v>0</v>
      </c>
      <c r="Y35" s="94">
        <f t="shared" si="9"/>
        <v>0</v>
      </c>
      <c r="Z35" s="94">
        <f t="shared" si="9"/>
        <v>0</v>
      </c>
      <c r="AA35" s="94">
        <f t="shared" si="9"/>
        <v>0</v>
      </c>
      <c r="AB35" s="94">
        <f t="shared" ref="AB35:AD35" si="10">SUM(AB34)</f>
        <v>0</v>
      </c>
      <c r="AC35" s="94">
        <f t="shared" si="10"/>
        <v>0</v>
      </c>
      <c r="AD35" s="95">
        <f t="shared" si="10"/>
        <v>0</v>
      </c>
    </row>
    <row r="36" spans="1:30" s="9" customFormat="1" ht="37.5" customHeight="1" thickBot="1">
      <c r="A36" s="10"/>
      <c r="B36" s="150" t="s">
        <v>92</v>
      </c>
      <c r="C36" s="151"/>
      <c r="D36" s="152"/>
      <c r="E36" s="101">
        <f t="shared" ref="E36:AD36" si="11">E33+E35</f>
        <v>0</v>
      </c>
      <c r="F36" s="102">
        <f t="shared" si="11"/>
        <v>0</v>
      </c>
      <c r="G36" s="102">
        <f t="shared" si="11"/>
        <v>0</v>
      </c>
      <c r="H36" s="102">
        <f t="shared" si="11"/>
        <v>0</v>
      </c>
      <c r="I36" s="102">
        <f t="shared" si="11"/>
        <v>0</v>
      </c>
      <c r="J36" s="102">
        <f t="shared" si="11"/>
        <v>0</v>
      </c>
      <c r="K36" s="102">
        <f t="shared" si="11"/>
        <v>620</v>
      </c>
      <c r="L36" s="102">
        <f t="shared" si="11"/>
        <v>620</v>
      </c>
      <c r="M36" s="102">
        <f t="shared" si="11"/>
        <v>0</v>
      </c>
      <c r="N36" s="102">
        <f t="shared" si="11"/>
        <v>0</v>
      </c>
      <c r="O36" s="102">
        <f t="shared" si="11"/>
        <v>0</v>
      </c>
      <c r="P36" s="102">
        <f t="shared" si="11"/>
        <v>0</v>
      </c>
      <c r="Q36" s="102">
        <f t="shared" si="11"/>
        <v>0</v>
      </c>
      <c r="R36" s="102">
        <f t="shared" si="11"/>
        <v>0</v>
      </c>
      <c r="S36" s="102">
        <f t="shared" si="11"/>
        <v>0</v>
      </c>
      <c r="T36" s="102">
        <f t="shared" si="11"/>
        <v>0</v>
      </c>
      <c r="U36" s="102">
        <f t="shared" si="11"/>
        <v>0</v>
      </c>
      <c r="V36" s="102">
        <f t="shared" si="11"/>
        <v>0</v>
      </c>
      <c r="W36" s="102">
        <f t="shared" si="11"/>
        <v>0</v>
      </c>
      <c r="X36" s="102">
        <f t="shared" si="11"/>
        <v>0</v>
      </c>
      <c r="Y36" s="102">
        <f t="shared" si="11"/>
        <v>0</v>
      </c>
      <c r="Z36" s="102">
        <f t="shared" si="11"/>
        <v>0</v>
      </c>
      <c r="AA36" s="102">
        <f t="shared" si="11"/>
        <v>0</v>
      </c>
      <c r="AB36" s="102">
        <f t="shared" si="11"/>
        <v>0</v>
      </c>
      <c r="AC36" s="102">
        <f t="shared" si="11"/>
        <v>620</v>
      </c>
      <c r="AD36" s="103">
        <f t="shared" si="11"/>
        <v>620</v>
      </c>
    </row>
    <row r="37" spans="1:30" s="9" customFormat="1" ht="60.75" customHeight="1" thickBot="1">
      <c r="A37" s="10"/>
      <c r="B37" s="179" t="s">
        <v>94</v>
      </c>
      <c r="C37" s="188" t="s">
        <v>27</v>
      </c>
      <c r="D37" s="22" t="s">
        <v>89</v>
      </c>
      <c r="E37" s="23">
        <v>700</v>
      </c>
      <c r="F37" s="68">
        <v>700</v>
      </c>
      <c r="G37" s="24">
        <v>32078</v>
      </c>
      <c r="H37" s="68">
        <v>32078</v>
      </c>
      <c r="I37" s="25">
        <v>52870</v>
      </c>
      <c r="J37" s="68">
        <v>52870</v>
      </c>
      <c r="K37" s="24">
        <v>0</v>
      </c>
      <c r="L37" s="68">
        <v>0</v>
      </c>
      <c r="M37" s="26">
        <v>0</v>
      </c>
      <c r="N37" s="68">
        <v>0</v>
      </c>
      <c r="O37" s="26">
        <v>0</v>
      </c>
      <c r="P37" s="68">
        <v>0</v>
      </c>
      <c r="Q37" s="24">
        <v>200</v>
      </c>
      <c r="R37" s="68">
        <v>200</v>
      </c>
      <c r="S37" s="26">
        <v>1800</v>
      </c>
      <c r="T37" s="89">
        <v>1800</v>
      </c>
      <c r="U37" s="26">
        <v>2200</v>
      </c>
      <c r="V37" s="89">
        <v>2200</v>
      </c>
      <c r="W37" s="23">
        <v>0</v>
      </c>
      <c r="X37" s="90">
        <v>0</v>
      </c>
      <c r="Y37" s="26">
        <v>1500</v>
      </c>
      <c r="Z37" s="91">
        <v>1500</v>
      </c>
      <c r="AA37" s="28">
        <v>1000</v>
      </c>
      <c r="AB37" s="97">
        <v>1000</v>
      </c>
      <c r="AC37" s="27">
        <f t="shared" si="0"/>
        <v>92348</v>
      </c>
      <c r="AD37" s="92">
        <f t="shared" si="0"/>
        <v>92348</v>
      </c>
    </row>
    <row r="38" spans="1:30" s="9" customFormat="1" ht="42" customHeight="1" thickBot="1">
      <c r="A38" s="10"/>
      <c r="B38" s="180"/>
      <c r="C38" s="189"/>
      <c r="D38" s="22" t="s">
        <v>71</v>
      </c>
      <c r="E38" s="23">
        <v>3868</v>
      </c>
      <c r="F38" s="68">
        <v>3980</v>
      </c>
      <c r="G38" s="24">
        <v>6883</v>
      </c>
      <c r="H38" s="68">
        <v>7900</v>
      </c>
      <c r="I38" s="25">
        <v>7090</v>
      </c>
      <c r="J38" s="68">
        <v>8000</v>
      </c>
      <c r="K38" s="24">
        <v>3740.3549999999996</v>
      </c>
      <c r="L38" s="68">
        <v>4952.3549999999996</v>
      </c>
      <c r="M38" s="26">
        <v>0</v>
      </c>
      <c r="N38" s="68">
        <v>0</v>
      </c>
      <c r="O38" s="26">
        <v>0</v>
      </c>
      <c r="P38" s="68">
        <v>0</v>
      </c>
      <c r="Q38" s="24">
        <v>1400</v>
      </c>
      <c r="R38" s="68">
        <v>3547</v>
      </c>
      <c r="S38" s="26">
        <v>6785</v>
      </c>
      <c r="T38" s="89">
        <v>35350</v>
      </c>
      <c r="U38" s="26">
        <v>2896</v>
      </c>
      <c r="V38" s="89">
        <v>3753</v>
      </c>
      <c r="W38" s="23">
        <v>1308</v>
      </c>
      <c r="X38" s="90">
        <v>6800</v>
      </c>
      <c r="Y38" s="26">
        <v>2532</v>
      </c>
      <c r="Z38" s="91">
        <v>4838</v>
      </c>
      <c r="AA38" s="28">
        <v>5300</v>
      </c>
      <c r="AB38" s="33">
        <v>6300</v>
      </c>
      <c r="AC38" s="27">
        <f t="shared" si="0"/>
        <v>41802.354999999996</v>
      </c>
      <c r="AD38" s="92">
        <f t="shared" si="0"/>
        <v>85420.354999999996</v>
      </c>
    </row>
    <row r="39" spans="1:30" s="9" customFormat="1" ht="57.75" customHeight="1" thickBot="1">
      <c r="A39" s="10"/>
      <c r="B39" s="180"/>
      <c r="C39" s="190"/>
      <c r="D39" s="22" t="s">
        <v>138</v>
      </c>
      <c r="E39" s="36">
        <v>0</v>
      </c>
      <c r="F39" s="104">
        <v>0</v>
      </c>
      <c r="G39" s="37">
        <v>0</v>
      </c>
      <c r="H39" s="104">
        <v>0</v>
      </c>
      <c r="I39" s="38">
        <v>156</v>
      </c>
      <c r="J39" s="104">
        <v>156</v>
      </c>
      <c r="K39" s="37">
        <v>0</v>
      </c>
      <c r="L39" s="104">
        <v>0</v>
      </c>
      <c r="M39" s="39">
        <v>0</v>
      </c>
      <c r="N39" s="104">
        <v>0</v>
      </c>
      <c r="O39" s="39">
        <v>0</v>
      </c>
      <c r="P39" s="104">
        <v>0</v>
      </c>
      <c r="Q39" s="37">
        <v>0</v>
      </c>
      <c r="R39" s="104">
        <v>0</v>
      </c>
      <c r="S39" s="39">
        <v>0</v>
      </c>
      <c r="T39" s="105">
        <v>0</v>
      </c>
      <c r="U39" s="39">
        <v>0</v>
      </c>
      <c r="V39" s="105">
        <v>0</v>
      </c>
      <c r="W39" s="31">
        <v>0</v>
      </c>
      <c r="X39" s="106">
        <v>0</v>
      </c>
      <c r="Y39" s="39">
        <v>0</v>
      </c>
      <c r="Z39" s="107">
        <v>0</v>
      </c>
      <c r="AA39" s="40">
        <v>0</v>
      </c>
      <c r="AB39" s="108">
        <v>0</v>
      </c>
      <c r="AC39" s="27">
        <f t="shared" si="0"/>
        <v>156</v>
      </c>
      <c r="AD39" s="92">
        <f t="shared" si="0"/>
        <v>156</v>
      </c>
    </row>
    <row r="40" spans="1:30" s="9" customFormat="1" ht="42" customHeight="1" thickBot="1">
      <c r="A40" s="10"/>
      <c r="B40" s="180"/>
      <c r="C40" s="155" t="s">
        <v>105</v>
      </c>
      <c r="D40" s="156"/>
      <c r="E40" s="59">
        <f t="shared" ref="E40:AD40" si="12">SUM(E37:E39)</f>
        <v>4568</v>
      </c>
      <c r="F40" s="109">
        <f t="shared" si="12"/>
        <v>4680</v>
      </c>
      <c r="G40" s="109">
        <f t="shared" si="12"/>
        <v>38961</v>
      </c>
      <c r="H40" s="109">
        <f t="shared" si="12"/>
        <v>39978</v>
      </c>
      <c r="I40" s="109">
        <f t="shared" si="12"/>
        <v>60116</v>
      </c>
      <c r="J40" s="109">
        <f t="shared" si="12"/>
        <v>61026</v>
      </c>
      <c r="K40" s="109">
        <f t="shared" si="12"/>
        <v>3740.3549999999996</v>
      </c>
      <c r="L40" s="109">
        <f t="shared" si="12"/>
        <v>4952.3549999999996</v>
      </c>
      <c r="M40" s="109">
        <f t="shared" si="12"/>
        <v>0</v>
      </c>
      <c r="N40" s="109">
        <f t="shared" si="12"/>
        <v>0</v>
      </c>
      <c r="O40" s="109">
        <f t="shared" si="12"/>
        <v>0</v>
      </c>
      <c r="P40" s="109">
        <f t="shared" si="12"/>
        <v>0</v>
      </c>
      <c r="Q40" s="109">
        <f t="shared" si="12"/>
        <v>1600</v>
      </c>
      <c r="R40" s="109">
        <f t="shared" si="12"/>
        <v>3747</v>
      </c>
      <c r="S40" s="109">
        <f t="shared" si="12"/>
        <v>8585</v>
      </c>
      <c r="T40" s="109">
        <f t="shared" si="12"/>
        <v>37150</v>
      </c>
      <c r="U40" s="109">
        <f t="shared" si="12"/>
        <v>5096</v>
      </c>
      <c r="V40" s="109">
        <f t="shared" si="12"/>
        <v>5953</v>
      </c>
      <c r="W40" s="109">
        <f t="shared" si="12"/>
        <v>1308</v>
      </c>
      <c r="X40" s="109">
        <f t="shared" si="12"/>
        <v>6800</v>
      </c>
      <c r="Y40" s="109">
        <f t="shared" si="12"/>
        <v>4032</v>
      </c>
      <c r="Z40" s="109">
        <f t="shared" si="12"/>
        <v>6338</v>
      </c>
      <c r="AA40" s="109">
        <f t="shared" si="12"/>
        <v>6300</v>
      </c>
      <c r="AB40" s="109">
        <f t="shared" si="12"/>
        <v>7300</v>
      </c>
      <c r="AC40" s="109">
        <f t="shared" si="12"/>
        <v>134306.35499999998</v>
      </c>
      <c r="AD40" s="110">
        <f t="shared" si="12"/>
        <v>177924.35499999998</v>
      </c>
    </row>
    <row r="41" spans="1:30" s="9" customFormat="1" ht="37.5" customHeight="1" thickBot="1">
      <c r="A41" s="10"/>
      <c r="B41" s="180"/>
      <c r="C41" s="170" t="s">
        <v>53</v>
      </c>
      <c r="D41" s="22" t="s">
        <v>32</v>
      </c>
      <c r="E41" s="23">
        <v>0</v>
      </c>
      <c r="F41" s="68">
        <v>0</v>
      </c>
      <c r="G41" s="24">
        <v>0</v>
      </c>
      <c r="H41" s="68">
        <v>0</v>
      </c>
      <c r="I41" s="25">
        <v>22500</v>
      </c>
      <c r="J41" s="68">
        <v>50000</v>
      </c>
      <c r="K41" s="24">
        <v>0</v>
      </c>
      <c r="L41" s="68">
        <v>0</v>
      </c>
      <c r="M41" s="26">
        <v>20000</v>
      </c>
      <c r="N41" s="111">
        <v>20000</v>
      </c>
      <c r="O41" s="26">
        <v>0</v>
      </c>
      <c r="P41" s="68">
        <v>0</v>
      </c>
      <c r="Q41" s="24">
        <v>17700</v>
      </c>
      <c r="R41" s="68">
        <v>25000</v>
      </c>
      <c r="S41" s="26">
        <v>5625</v>
      </c>
      <c r="T41" s="89">
        <v>22500</v>
      </c>
      <c r="U41" s="26">
        <v>10275.5</v>
      </c>
      <c r="V41" s="89">
        <v>18750</v>
      </c>
      <c r="W41" s="23">
        <v>11625</v>
      </c>
      <c r="X41" s="90">
        <v>37500</v>
      </c>
      <c r="Y41" s="26">
        <v>40580.5</v>
      </c>
      <c r="Z41" s="91">
        <v>79500</v>
      </c>
      <c r="AA41" s="28">
        <v>750</v>
      </c>
      <c r="AB41" s="97">
        <v>750</v>
      </c>
      <c r="AC41" s="27">
        <f t="shared" si="0"/>
        <v>129056</v>
      </c>
      <c r="AD41" s="92">
        <f t="shared" si="0"/>
        <v>254000</v>
      </c>
    </row>
    <row r="42" spans="1:30" s="9" customFormat="1" ht="37.5" customHeight="1" thickBot="1">
      <c r="A42" s="10"/>
      <c r="B42" s="180"/>
      <c r="C42" s="170"/>
      <c r="D42" s="22" t="s">
        <v>54</v>
      </c>
      <c r="E42" s="23">
        <v>2435</v>
      </c>
      <c r="F42" s="68">
        <v>2555</v>
      </c>
      <c r="G42" s="24">
        <v>3020</v>
      </c>
      <c r="H42" s="68">
        <v>5120</v>
      </c>
      <c r="I42" s="25">
        <v>5500</v>
      </c>
      <c r="J42" s="68">
        <v>5500</v>
      </c>
      <c r="K42" s="24">
        <v>2122.4</v>
      </c>
      <c r="L42" s="68">
        <v>2450</v>
      </c>
      <c r="M42" s="26">
        <v>300</v>
      </c>
      <c r="N42" s="68">
        <v>9700</v>
      </c>
      <c r="O42" s="26">
        <v>0</v>
      </c>
      <c r="P42" s="68">
        <v>0</v>
      </c>
      <c r="Q42" s="24">
        <v>2000</v>
      </c>
      <c r="R42" s="68">
        <v>2000</v>
      </c>
      <c r="S42" s="26">
        <v>200</v>
      </c>
      <c r="T42" s="89">
        <v>1000</v>
      </c>
      <c r="U42" s="26">
        <v>1350</v>
      </c>
      <c r="V42" s="89">
        <v>1350</v>
      </c>
      <c r="W42" s="23">
        <v>490</v>
      </c>
      <c r="X42" s="90">
        <v>1000</v>
      </c>
      <c r="Y42" s="26">
        <v>6310</v>
      </c>
      <c r="Z42" s="91">
        <v>7750</v>
      </c>
      <c r="AA42" s="28">
        <v>1150</v>
      </c>
      <c r="AB42" s="33">
        <v>1150</v>
      </c>
      <c r="AC42" s="27">
        <f t="shared" si="0"/>
        <v>24877.4</v>
      </c>
      <c r="AD42" s="92">
        <f t="shared" si="0"/>
        <v>39575</v>
      </c>
    </row>
    <row r="43" spans="1:30" s="9" customFormat="1" ht="37.5" customHeight="1" thickBot="1">
      <c r="A43" s="10"/>
      <c r="B43" s="180"/>
      <c r="C43" s="170"/>
      <c r="D43" s="22" t="s">
        <v>52</v>
      </c>
      <c r="E43" s="23">
        <v>1955</v>
      </c>
      <c r="F43" s="68">
        <v>4950</v>
      </c>
      <c r="G43" s="24">
        <v>9000</v>
      </c>
      <c r="H43" s="68">
        <v>12900</v>
      </c>
      <c r="I43" s="25">
        <v>7020</v>
      </c>
      <c r="J43" s="68">
        <v>9000</v>
      </c>
      <c r="K43" s="24">
        <v>11557</v>
      </c>
      <c r="L43" s="68">
        <v>12800</v>
      </c>
      <c r="M43" s="26">
        <v>67500</v>
      </c>
      <c r="N43" s="68">
        <v>67500</v>
      </c>
      <c r="O43" s="26">
        <v>0</v>
      </c>
      <c r="P43" s="68">
        <v>0</v>
      </c>
      <c r="Q43" s="24">
        <v>5200</v>
      </c>
      <c r="R43" s="68">
        <v>5200</v>
      </c>
      <c r="S43" s="26">
        <v>1908</v>
      </c>
      <c r="T43" s="89">
        <v>6200</v>
      </c>
      <c r="U43" s="26">
        <v>3800</v>
      </c>
      <c r="V43" s="89">
        <v>5300</v>
      </c>
      <c r="W43" s="23">
        <v>2200</v>
      </c>
      <c r="X43" s="90">
        <v>5600</v>
      </c>
      <c r="Y43" s="26">
        <v>300</v>
      </c>
      <c r="Z43" s="91">
        <v>300</v>
      </c>
      <c r="AA43" s="28">
        <v>4350</v>
      </c>
      <c r="AB43" s="33">
        <v>15350</v>
      </c>
      <c r="AC43" s="27">
        <f t="shared" si="0"/>
        <v>114790</v>
      </c>
      <c r="AD43" s="92">
        <f t="shared" si="0"/>
        <v>145100</v>
      </c>
    </row>
    <row r="44" spans="1:30" s="9" customFormat="1" ht="37.5" customHeight="1" thickBot="1">
      <c r="A44" s="10"/>
      <c r="B44" s="180"/>
      <c r="C44" s="170"/>
      <c r="D44" s="22" t="s">
        <v>72</v>
      </c>
      <c r="E44" s="23">
        <v>3015</v>
      </c>
      <c r="F44" s="68">
        <v>5805</v>
      </c>
      <c r="G44" s="24">
        <v>1200</v>
      </c>
      <c r="H44" s="68">
        <v>1200</v>
      </c>
      <c r="I44" s="25">
        <v>0</v>
      </c>
      <c r="J44" s="68">
        <v>0</v>
      </c>
      <c r="K44" s="24">
        <v>6453.25</v>
      </c>
      <c r="L44" s="68">
        <v>13000</v>
      </c>
      <c r="M44" s="26">
        <v>8793</v>
      </c>
      <c r="N44" s="68">
        <v>10392</v>
      </c>
      <c r="O44" s="26">
        <v>4460</v>
      </c>
      <c r="P44" s="68">
        <v>9698</v>
      </c>
      <c r="Q44" s="24">
        <v>3744</v>
      </c>
      <c r="R44" s="68">
        <v>14325</v>
      </c>
      <c r="S44" s="26">
        <v>8081</v>
      </c>
      <c r="T44" s="89">
        <v>25425</v>
      </c>
      <c r="U44" s="26">
        <v>32613</v>
      </c>
      <c r="V44" s="89">
        <v>44250</v>
      </c>
      <c r="W44" s="23">
        <v>7452</v>
      </c>
      <c r="X44" s="90">
        <v>16625</v>
      </c>
      <c r="Y44" s="26">
        <v>1700</v>
      </c>
      <c r="Z44" s="91">
        <v>1700</v>
      </c>
      <c r="AA44" s="28">
        <v>18471.599999999999</v>
      </c>
      <c r="AB44" s="33">
        <v>31650</v>
      </c>
      <c r="AC44" s="27">
        <f t="shared" si="0"/>
        <v>95982.85</v>
      </c>
      <c r="AD44" s="92">
        <f t="shared" si="0"/>
        <v>174070</v>
      </c>
    </row>
    <row r="45" spans="1:30" s="9" customFormat="1" ht="37.5" customHeight="1" thickBot="1">
      <c r="A45" s="10"/>
      <c r="B45" s="180"/>
      <c r="C45" s="170"/>
      <c r="D45" s="22" t="s">
        <v>193</v>
      </c>
      <c r="E45" s="23">
        <v>1911</v>
      </c>
      <c r="F45" s="68">
        <v>15000</v>
      </c>
      <c r="G45" s="24">
        <v>13150</v>
      </c>
      <c r="H45" s="68">
        <v>16000</v>
      </c>
      <c r="I45" s="25">
        <v>7364</v>
      </c>
      <c r="J45" s="68">
        <v>12000</v>
      </c>
      <c r="K45" s="24">
        <v>0</v>
      </c>
      <c r="L45" s="68">
        <v>0</v>
      </c>
      <c r="M45" s="24">
        <v>0</v>
      </c>
      <c r="N45" s="68">
        <v>0</v>
      </c>
      <c r="O45" s="24">
        <v>0</v>
      </c>
      <c r="P45" s="112">
        <v>0</v>
      </c>
      <c r="Q45" s="24">
        <v>0</v>
      </c>
      <c r="R45" s="112">
        <v>0</v>
      </c>
      <c r="S45" s="24">
        <v>0</v>
      </c>
      <c r="T45" s="112">
        <v>0</v>
      </c>
      <c r="U45" s="24">
        <v>0</v>
      </c>
      <c r="V45" s="112">
        <v>0</v>
      </c>
      <c r="W45" s="24">
        <v>0</v>
      </c>
      <c r="X45" s="113">
        <v>0</v>
      </c>
      <c r="Y45" s="24">
        <v>0</v>
      </c>
      <c r="Z45" s="112">
        <v>0</v>
      </c>
      <c r="AA45" s="33">
        <v>0</v>
      </c>
      <c r="AB45" s="114">
        <v>0</v>
      </c>
      <c r="AC45" s="27">
        <f t="shared" si="0"/>
        <v>22425</v>
      </c>
      <c r="AD45" s="92">
        <f t="shared" si="0"/>
        <v>43000</v>
      </c>
    </row>
    <row r="46" spans="1:30" s="9" customFormat="1" ht="37.5" customHeight="1" thickBot="1">
      <c r="A46" s="10"/>
      <c r="B46" s="180"/>
      <c r="C46" s="170"/>
      <c r="D46" s="22" t="s">
        <v>7</v>
      </c>
      <c r="E46" s="23">
        <v>0</v>
      </c>
      <c r="F46" s="68">
        <v>0</v>
      </c>
      <c r="G46" s="24">
        <v>0</v>
      </c>
      <c r="H46" s="68">
        <v>0</v>
      </c>
      <c r="I46" s="25">
        <v>0</v>
      </c>
      <c r="J46" s="68">
        <v>0</v>
      </c>
      <c r="K46" s="24">
        <v>0</v>
      </c>
      <c r="L46" s="68">
        <v>0</v>
      </c>
      <c r="M46" s="26">
        <v>0</v>
      </c>
      <c r="N46" s="68">
        <v>0</v>
      </c>
      <c r="O46" s="26">
        <v>0</v>
      </c>
      <c r="P46" s="68">
        <v>0</v>
      </c>
      <c r="Q46" s="24">
        <v>0</v>
      </c>
      <c r="R46" s="68">
        <v>0</v>
      </c>
      <c r="S46" s="26">
        <v>0</v>
      </c>
      <c r="T46" s="89">
        <v>0</v>
      </c>
      <c r="U46" s="26">
        <v>0</v>
      </c>
      <c r="V46" s="89">
        <v>0</v>
      </c>
      <c r="W46" s="23">
        <v>0</v>
      </c>
      <c r="X46" s="90">
        <v>0</v>
      </c>
      <c r="Y46" s="26">
        <v>0</v>
      </c>
      <c r="Z46" s="91">
        <v>0</v>
      </c>
      <c r="AA46" s="28">
        <v>0</v>
      </c>
      <c r="AB46" s="33">
        <v>0</v>
      </c>
      <c r="AC46" s="27">
        <f t="shared" si="0"/>
        <v>0</v>
      </c>
      <c r="AD46" s="92">
        <f t="shared" si="0"/>
        <v>0</v>
      </c>
    </row>
    <row r="47" spans="1:30" s="9" customFormat="1" ht="37.5" customHeight="1" thickBot="1">
      <c r="A47" s="10"/>
      <c r="B47" s="180"/>
      <c r="C47" s="167"/>
      <c r="D47" s="22" t="s">
        <v>81</v>
      </c>
      <c r="E47" s="41">
        <v>0</v>
      </c>
      <c r="F47" s="68">
        <v>0</v>
      </c>
      <c r="G47" s="41">
        <v>0</v>
      </c>
      <c r="H47" s="68">
        <v>0</v>
      </c>
      <c r="I47" s="41">
        <v>0</v>
      </c>
      <c r="J47" s="68">
        <v>0</v>
      </c>
      <c r="K47" s="41">
        <v>0</v>
      </c>
      <c r="L47" s="68">
        <v>0</v>
      </c>
      <c r="M47" s="41">
        <v>0</v>
      </c>
      <c r="N47" s="112">
        <v>0</v>
      </c>
      <c r="O47" s="41">
        <v>0</v>
      </c>
      <c r="P47" s="68">
        <v>0</v>
      </c>
      <c r="Q47" s="41">
        <v>0</v>
      </c>
      <c r="R47" s="68">
        <v>0</v>
      </c>
      <c r="S47" s="41">
        <v>0</v>
      </c>
      <c r="T47" s="89">
        <v>0</v>
      </c>
      <c r="U47" s="41">
        <v>0</v>
      </c>
      <c r="V47" s="89">
        <v>0</v>
      </c>
      <c r="W47" s="41">
        <v>0</v>
      </c>
      <c r="X47" s="90">
        <v>0</v>
      </c>
      <c r="Y47" s="41">
        <v>0</v>
      </c>
      <c r="Z47" s="91">
        <v>0</v>
      </c>
      <c r="AA47" s="30">
        <v>0</v>
      </c>
      <c r="AB47" s="33">
        <v>0</v>
      </c>
      <c r="AC47" s="27">
        <f t="shared" si="0"/>
        <v>0</v>
      </c>
      <c r="AD47" s="92">
        <f t="shared" si="0"/>
        <v>0</v>
      </c>
    </row>
    <row r="48" spans="1:30" s="9" customFormat="1" ht="37.5" customHeight="1" thickBot="1">
      <c r="A48" s="10"/>
      <c r="B48" s="180"/>
      <c r="C48" s="155" t="s">
        <v>105</v>
      </c>
      <c r="D48" s="156"/>
      <c r="E48" s="93">
        <f t="shared" ref="E48:AD48" si="13">SUM(E41:E47)</f>
        <v>9316</v>
      </c>
      <c r="F48" s="94">
        <f t="shared" si="13"/>
        <v>28310</v>
      </c>
      <c r="G48" s="94">
        <f t="shared" si="13"/>
        <v>26370</v>
      </c>
      <c r="H48" s="94">
        <f t="shared" si="13"/>
        <v>35220</v>
      </c>
      <c r="I48" s="94">
        <f t="shared" si="13"/>
        <v>42384</v>
      </c>
      <c r="J48" s="94">
        <f t="shared" si="13"/>
        <v>76500</v>
      </c>
      <c r="K48" s="94">
        <f t="shared" si="13"/>
        <v>20132.650000000001</v>
      </c>
      <c r="L48" s="94">
        <f t="shared" si="13"/>
        <v>28250</v>
      </c>
      <c r="M48" s="94">
        <f t="shared" si="13"/>
        <v>96593</v>
      </c>
      <c r="N48" s="94">
        <f t="shared" si="13"/>
        <v>107592</v>
      </c>
      <c r="O48" s="94">
        <f t="shared" si="13"/>
        <v>4460</v>
      </c>
      <c r="P48" s="94">
        <f t="shared" si="13"/>
        <v>9698</v>
      </c>
      <c r="Q48" s="94">
        <f t="shared" si="13"/>
        <v>28644</v>
      </c>
      <c r="R48" s="94">
        <f t="shared" si="13"/>
        <v>46525</v>
      </c>
      <c r="S48" s="94">
        <f t="shared" si="13"/>
        <v>15814</v>
      </c>
      <c r="T48" s="94">
        <f t="shared" si="13"/>
        <v>55125</v>
      </c>
      <c r="U48" s="94">
        <f t="shared" si="13"/>
        <v>48038.5</v>
      </c>
      <c r="V48" s="94">
        <f t="shared" si="13"/>
        <v>69650</v>
      </c>
      <c r="W48" s="94">
        <f t="shared" si="13"/>
        <v>21767</v>
      </c>
      <c r="X48" s="94">
        <f t="shared" si="13"/>
        <v>60725</v>
      </c>
      <c r="Y48" s="94">
        <f t="shared" si="13"/>
        <v>48890.5</v>
      </c>
      <c r="Z48" s="94">
        <f t="shared" si="13"/>
        <v>89250</v>
      </c>
      <c r="AA48" s="94">
        <f t="shared" si="13"/>
        <v>24721.599999999999</v>
      </c>
      <c r="AB48" s="94">
        <f t="shared" si="13"/>
        <v>48900</v>
      </c>
      <c r="AC48" s="94">
        <f t="shared" si="13"/>
        <v>387131.25</v>
      </c>
      <c r="AD48" s="95">
        <f t="shared" si="13"/>
        <v>655745</v>
      </c>
    </row>
    <row r="49" spans="1:30" s="9" customFormat="1" ht="48.75" customHeight="1" thickBot="1">
      <c r="A49" s="10"/>
      <c r="B49" s="180"/>
      <c r="C49" s="166" t="s">
        <v>62</v>
      </c>
      <c r="D49" s="42" t="s">
        <v>49</v>
      </c>
      <c r="E49" s="23">
        <v>0</v>
      </c>
      <c r="F49" s="68">
        <v>0</v>
      </c>
      <c r="G49" s="24">
        <v>0</v>
      </c>
      <c r="H49" s="68">
        <v>0</v>
      </c>
      <c r="I49" s="25">
        <v>0</v>
      </c>
      <c r="J49" s="68">
        <v>0</v>
      </c>
      <c r="K49" s="24">
        <v>0</v>
      </c>
      <c r="L49" s="68">
        <v>0</v>
      </c>
      <c r="M49" s="26">
        <v>2270</v>
      </c>
      <c r="N49" s="68">
        <v>2270</v>
      </c>
      <c r="O49" s="26">
        <v>0</v>
      </c>
      <c r="P49" s="68">
        <v>0</v>
      </c>
      <c r="Q49" s="24">
        <v>0</v>
      </c>
      <c r="R49" s="68">
        <v>0</v>
      </c>
      <c r="S49" s="26">
        <v>1000</v>
      </c>
      <c r="T49" s="89">
        <v>1000</v>
      </c>
      <c r="U49" s="26">
        <v>0</v>
      </c>
      <c r="V49" s="89">
        <v>0</v>
      </c>
      <c r="W49" s="23">
        <v>3750</v>
      </c>
      <c r="X49" s="90">
        <v>6000</v>
      </c>
      <c r="Y49" s="26">
        <v>0</v>
      </c>
      <c r="Z49" s="91">
        <v>0</v>
      </c>
      <c r="AA49" s="28">
        <v>0</v>
      </c>
      <c r="AB49" s="33">
        <v>0</v>
      </c>
      <c r="AC49" s="27">
        <f t="shared" si="0"/>
        <v>7020</v>
      </c>
      <c r="AD49" s="92">
        <f t="shared" si="0"/>
        <v>9270</v>
      </c>
    </row>
    <row r="50" spans="1:30" s="9" customFormat="1" ht="55.5" customHeight="1" thickBot="1">
      <c r="A50" s="10"/>
      <c r="B50" s="180"/>
      <c r="C50" s="170"/>
      <c r="D50" s="42" t="s">
        <v>155</v>
      </c>
      <c r="E50" s="23">
        <v>0</v>
      </c>
      <c r="F50" s="68">
        <v>0</v>
      </c>
      <c r="G50" s="24">
        <v>0</v>
      </c>
      <c r="H50" s="68">
        <v>0</v>
      </c>
      <c r="I50" s="25">
        <v>0</v>
      </c>
      <c r="J50" s="68">
        <v>0</v>
      </c>
      <c r="K50" s="24">
        <v>6272</v>
      </c>
      <c r="L50" s="68">
        <v>6272</v>
      </c>
      <c r="M50" s="26">
        <v>10690</v>
      </c>
      <c r="N50" s="68">
        <v>10690</v>
      </c>
      <c r="O50" s="26">
        <v>5065</v>
      </c>
      <c r="P50" s="68">
        <v>5065</v>
      </c>
      <c r="Q50" s="24">
        <v>10575</v>
      </c>
      <c r="R50" s="68">
        <v>10575</v>
      </c>
      <c r="S50" s="26">
        <v>0</v>
      </c>
      <c r="T50" s="89">
        <v>0</v>
      </c>
      <c r="U50" s="26">
        <v>0</v>
      </c>
      <c r="V50" s="89">
        <v>0</v>
      </c>
      <c r="W50" s="23">
        <v>0</v>
      </c>
      <c r="X50" s="90">
        <v>0</v>
      </c>
      <c r="Y50" s="26">
        <v>0</v>
      </c>
      <c r="Z50" s="91">
        <v>0</v>
      </c>
      <c r="AA50" s="28">
        <v>0</v>
      </c>
      <c r="AB50" s="97">
        <v>0</v>
      </c>
      <c r="AC50" s="27">
        <f t="shared" si="0"/>
        <v>32602</v>
      </c>
      <c r="AD50" s="92">
        <f t="shared" si="0"/>
        <v>32602</v>
      </c>
    </row>
    <row r="51" spans="1:30" s="9" customFormat="1" ht="37.5" customHeight="1" thickBot="1">
      <c r="A51" s="10"/>
      <c r="B51" s="180"/>
      <c r="C51" s="170"/>
      <c r="D51" s="42" t="s">
        <v>87</v>
      </c>
      <c r="E51" s="23">
        <v>0</v>
      </c>
      <c r="F51" s="68">
        <v>0</v>
      </c>
      <c r="G51" s="24">
        <v>0</v>
      </c>
      <c r="H51" s="68">
        <v>0</v>
      </c>
      <c r="I51" s="25">
        <v>0</v>
      </c>
      <c r="J51" s="68">
        <v>0</v>
      </c>
      <c r="K51" s="24">
        <v>0</v>
      </c>
      <c r="L51" s="68">
        <v>0</v>
      </c>
      <c r="M51" s="26">
        <v>0</v>
      </c>
      <c r="N51" s="68">
        <v>0</v>
      </c>
      <c r="O51" s="26">
        <v>0</v>
      </c>
      <c r="P51" s="68">
        <v>0</v>
      </c>
      <c r="Q51" s="24">
        <v>0</v>
      </c>
      <c r="R51" s="68">
        <v>0</v>
      </c>
      <c r="S51" s="26">
        <v>0</v>
      </c>
      <c r="T51" s="89">
        <v>0</v>
      </c>
      <c r="U51" s="26">
        <v>0</v>
      </c>
      <c r="V51" s="89">
        <v>0</v>
      </c>
      <c r="W51" s="23">
        <v>120</v>
      </c>
      <c r="X51" s="90">
        <v>120</v>
      </c>
      <c r="Y51" s="26">
        <v>0</v>
      </c>
      <c r="Z51" s="91">
        <v>0</v>
      </c>
      <c r="AA51" s="28">
        <v>0</v>
      </c>
      <c r="AB51" s="33">
        <v>0</v>
      </c>
      <c r="AC51" s="27">
        <f t="shared" si="0"/>
        <v>120</v>
      </c>
      <c r="AD51" s="92">
        <f t="shared" si="0"/>
        <v>120</v>
      </c>
    </row>
    <row r="52" spans="1:30" s="9" customFormat="1" ht="37.5" customHeight="1" thickBot="1">
      <c r="A52" s="10"/>
      <c r="B52" s="180"/>
      <c r="C52" s="170"/>
      <c r="D52" s="42" t="s">
        <v>149</v>
      </c>
      <c r="E52" s="23">
        <v>0</v>
      </c>
      <c r="F52" s="68">
        <v>0</v>
      </c>
      <c r="G52" s="24">
        <v>0</v>
      </c>
      <c r="H52" s="68">
        <v>0</v>
      </c>
      <c r="I52" s="25">
        <v>0</v>
      </c>
      <c r="J52" s="68">
        <v>0</v>
      </c>
      <c r="K52" s="24">
        <v>0</v>
      </c>
      <c r="L52" s="68">
        <v>0</v>
      </c>
      <c r="M52" s="26">
        <v>0</v>
      </c>
      <c r="N52" s="68">
        <v>0</v>
      </c>
      <c r="O52" s="26">
        <v>0</v>
      </c>
      <c r="P52" s="68">
        <v>0</v>
      </c>
      <c r="Q52" s="24">
        <v>0</v>
      </c>
      <c r="R52" s="68">
        <v>0</v>
      </c>
      <c r="S52" s="26">
        <v>0</v>
      </c>
      <c r="T52" s="89">
        <v>0</v>
      </c>
      <c r="U52" s="26">
        <v>0</v>
      </c>
      <c r="V52" s="89">
        <v>0</v>
      </c>
      <c r="W52" s="23">
        <v>0</v>
      </c>
      <c r="X52" s="90">
        <v>0</v>
      </c>
      <c r="Y52" s="26">
        <v>751</v>
      </c>
      <c r="Z52" s="91">
        <v>751</v>
      </c>
      <c r="AA52" s="28">
        <v>265</v>
      </c>
      <c r="AB52" s="33">
        <v>265</v>
      </c>
      <c r="AC52" s="27">
        <f t="shared" si="0"/>
        <v>1016</v>
      </c>
      <c r="AD52" s="92">
        <f t="shared" si="0"/>
        <v>1016</v>
      </c>
    </row>
    <row r="53" spans="1:30" s="9" customFormat="1" ht="37.5" customHeight="1" thickBot="1">
      <c r="A53" s="10"/>
      <c r="B53" s="180"/>
      <c r="C53" s="167"/>
      <c r="D53" s="42" t="s">
        <v>198</v>
      </c>
      <c r="E53" s="26">
        <v>70</v>
      </c>
      <c r="F53" s="68">
        <v>70</v>
      </c>
      <c r="G53" s="26">
        <v>0</v>
      </c>
      <c r="H53" s="68">
        <v>0</v>
      </c>
      <c r="I53" s="26">
        <v>500</v>
      </c>
      <c r="J53" s="68">
        <v>500</v>
      </c>
      <c r="K53" s="26">
        <v>280</v>
      </c>
      <c r="L53" s="68">
        <v>280</v>
      </c>
      <c r="M53" s="26">
        <v>0</v>
      </c>
      <c r="N53" s="68">
        <v>0</v>
      </c>
      <c r="O53" s="26">
        <v>0</v>
      </c>
      <c r="P53" s="68">
        <v>0</v>
      </c>
      <c r="Q53" s="26">
        <v>0</v>
      </c>
      <c r="R53" s="68">
        <v>0</v>
      </c>
      <c r="S53" s="26">
        <v>0</v>
      </c>
      <c r="T53" s="68">
        <v>0</v>
      </c>
      <c r="U53" s="26">
        <v>0</v>
      </c>
      <c r="V53" s="68">
        <v>0</v>
      </c>
      <c r="W53" s="26">
        <v>0</v>
      </c>
      <c r="X53" s="96">
        <v>0</v>
      </c>
      <c r="Y53" s="26">
        <v>0</v>
      </c>
      <c r="Z53" s="68">
        <v>0</v>
      </c>
      <c r="AA53" s="43">
        <v>0</v>
      </c>
      <c r="AB53" s="97">
        <v>0</v>
      </c>
      <c r="AC53" s="27">
        <f t="shared" si="0"/>
        <v>850</v>
      </c>
      <c r="AD53" s="92">
        <f t="shared" si="0"/>
        <v>850</v>
      </c>
    </row>
    <row r="54" spans="1:30" s="9" customFormat="1" ht="37.5" customHeight="1" thickBot="1">
      <c r="A54" s="10"/>
      <c r="B54" s="180"/>
      <c r="C54" s="168" t="s">
        <v>105</v>
      </c>
      <c r="D54" s="169"/>
      <c r="E54" s="93">
        <f t="shared" ref="E54:AD54" si="14">SUM(E49:E53)</f>
        <v>70</v>
      </c>
      <c r="F54" s="94">
        <f t="shared" si="14"/>
        <v>70</v>
      </c>
      <c r="G54" s="94">
        <f t="shared" si="14"/>
        <v>0</v>
      </c>
      <c r="H54" s="94">
        <f t="shared" si="14"/>
        <v>0</v>
      </c>
      <c r="I54" s="94">
        <f t="shared" si="14"/>
        <v>500</v>
      </c>
      <c r="J54" s="94">
        <f t="shared" si="14"/>
        <v>500</v>
      </c>
      <c r="K54" s="94">
        <f t="shared" si="14"/>
        <v>6552</v>
      </c>
      <c r="L54" s="94">
        <f t="shared" si="14"/>
        <v>6552</v>
      </c>
      <c r="M54" s="94">
        <f t="shared" si="14"/>
        <v>12960</v>
      </c>
      <c r="N54" s="94">
        <f t="shared" si="14"/>
        <v>12960</v>
      </c>
      <c r="O54" s="94">
        <f t="shared" si="14"/>
        <v>5065</v>
      </c>
      <c r="P54" s="94">
        <f t="shared" si="14"/>
        <v>5065</v>
      </c>
      <c r="Q54" s="94">
        <f t="shared" si="14"/>
        <v>10575</v>
      </c>
      <c r="R54" s="94">
        <f t="shared" si="14"/>
        <v>10575</v>
      </c>
      <c r="S54" s="94">
        <f t="shared" si="14"/>
        <v>1000</v>
      </c>
      <c r="T54" s="94">
        <f t="shared" si="14"/>
        <v>1000</v>
      </c>
      <c r="U54" s="94">
        <f t="shared" si="14"/>
        <v>0</v>
      </c>
      <c r="V54" s="94">
        <f t="shared" si="14"/>
        <v>0</v>
      </c>
      <c r="W54" s="94">
        <f t="shared" si="14"/>
        <v>3870</v>
      </c>
      <c r="X54" s="94">
        <f t="shared" si="14"/>
        <v>6120</v>
      </c>
      <c r="Y54" s="94">
        <f t="shared" si="14"/>
        <v>751</v>
      </c>
      <c r="Z54" s="94">
        <f t="shared" si="14"/>
        <v>751</v>
      </c>
      <c r="AA54" s="94">
        <f t="shared" si="14"/>
        <v>265</v>
      </c>
      <c r="AB54" s="94">
        <f t="shared" si="14"/>
        <v>265</v>
      </c>
      <c r="AC54" s="94">
        <f t="shared" si="14"/>
        <v>41608</v>
      </c>
      <c r="AD54" s="95">
        <f t="shared" si="14"/>
        <v>43858</v>
      </c>
    </row>
    <row r="55" spans="1:30" s="9" customFormat="1" ht="37.5" customHeight="1" thickBot="1">
      <c r="A55" s="10"/>
      <c r="B55" s="180"/>
      <c r="C55" s="166" t="s">
        <v>11</v>
      </c>
      <c r="D55" s="47" t="s">
        <v>12</v>
      </c>
      <c r="E55" s="23">
        <v>0</v>
      </c>
      <c r="F55" s="68">
        <v>0</v>
      </c>
      <c r="G55" s="24">
        <v>0</v>
      </c>
      <c r="H55" s="68">
        <v>0</v>
      </c>
      <c r="I55" s="25">
        <v>0</v>
      </c>
      <c r="J55" s="68">
        <v>0</v>
      </c>
      <c r="K55" s="24">
        <v>0</v>
      </c>
      <c r="L55" s="68">
        <v>0</v>
      </c>
      <c r="M55" s="26">
        <v>0</v>
      </c>
      <c r="N55" s="68">
        <v>0</v>
      </c>
      <c r="O55" s="26">
        <v>0</v>
      </c>
      <c r="P55" s="68">
        <v>0</v>
      </c>
      <c r="Q55" s="24">
        <v>0</v>
      </c>
      <c r="R55" s="68">
        <v>0</v>
      </c>
      <c r="S55" s="26">
        <v>0</v>
      </c>
      <c r="T55" s="89">
        <v>0</v>
      </c>
      <c r="U55" s="26">
        <v>0</v>
      </c>
      <c r="V55" s="89">
        <v>0</v>
      </c>
      <c r="W55" s="23">
        <v>0</v>
      </c>
      <c r="X55" s="90">
        <v>0</v>
      </c>
      <c r="Y55" s="26">
        <v>0</v>
      </c>
      <c r="Z55" s="91">
        <v>0</v>
      </c>
      <c r="AA55" s="28">
        <v>0</v>
      </c>
      <c r="AB55" s="33">
        <v>0</v>
      </c>
      <c r="AC55" s="27">
        <f t="shared" si="0"/>
        <v>0</v>
      </c>
      <c r="AD55" s="92">
        <f t="shared" si="0"/>
        <v>0</v>
      </c>
    </row>
    <row r="56" spans="1:30" s="9" customFormat="1" ht="55.5" customHeight="1" thickBot="1">
      <c r="A56" s="10"/>
      <c r="B56" s="180"/>
      <c r="C56" s="170"/>
      <c r="D56" s="47" t="s">
        <v>132</v>
      </c>
      <c r="E56" s="23">
        <v>0</v>
      </c>
      <c r="F56" s="68">
        <v>0</v>
      </c>
      <c r="G56" s="24">
        <v>0</v>
      </c>
      <c r="H56" s="68">
        <v>0</v>
      </c>
      <c r="I56" s="25">
        <v>0</v>
      </c>
      <c r="J56" s="68">
        <v>0</v>
      </c>
      <c r="K56" s="24">
        <v>0</v>
      </c>
      <c r="L56" s="68">
        <v>0</v>
      </c>
      <c r="M56" s="26">
        <v>0</v>
      </c>
      <c r="N56" s="68">
        <v>0</v>
      </c>
      <c r="O56" s="26">
        <v>0</v>
      </c>
      <c r="P56" s="68">
        <v>0</v>
      </c>
      <c r="Q56" s="24">
        <v>0</v>
      </c>
      <c r="R56" s="68">
        <v>0</v>
      </c>
      <c r="S56" s="26">
        <v>0</v>
      </c>
      <c r="T56" s="89">
        <v>0</v>
      </c>
      <c r="U56" s="26">
        <v>0</v>
      </c>
      <c r="V56" s="89">
        <v>0</v>
      </c>
      <c r="W56" s="23">
        <v>0</v>
      </c>
      <c r="X56" s="90">
        <v>0</v>
      </c>
      <c r="Y56" s="26">
        <v>0</v>
      </c>
      <c r="Z56" s="91">
        <v>0</v>
      </c>
      <c r="AA56" s="28">
        <v>0</v>
      </c>
      <c r="AB56" s="33">
        <v>0</v>
      </c>
      <c r="AC56" s="27">
        <f t="shared" si="0"/>
        <v>0</v>
      </c>
      <c r="AD56" s="92">
        <f t="shared" si="0"/>
        <v>0</v>
      </c>
    </row>
    <row r="57" spans="1:30" s="9" customFormat="1" ht="51" customHeight="1" thickBot="1">
      <c r="A57" s="10"/>
      <c r="B57" s="180"/>
      <c r="C57" s="167"/>
      <c r="D57" s="57" t="s">
        <v>191</v>
      </c>
      <c r="E57" s="45">
        <v>1100</v>
      </c>
      <c r="F57" s="68">
        <v>1100</v>
      </c>
      <c r="G57" s="45">
        <v>0</v>
      </c>
      <c r="H57" s="68">
        <v>0</v>
      </c>
      <c r="I57" s="45">
        <v>0</v>
      </c>
      <c r="J57" s="68">
        <v>0</v>
      </c>
      <c r="K57" s="45">
        <v>0</v>
      </c>
      <c r="L57" s="68">
        <v>0</v>
      </c>
      <c r="M57" s="45">
        <v>0</v>
      </c>
      <c r="N57" s="68">
        <v>0</v>
      </c>
      <c r="O57" s="45">
        <v>0</v>
      </c>
      <c r="P57" s="68">
        <v>0</v>
      </c>
      <c r="Q57" s="45">
        <v>0</v>
      </c>
      <c r="R57" s="68">
        <v>0</v>
      </c>
      <c r="S57" s="45">
        <v>1100</v>
      </c>
      <c r="T57" s="89">
        <v>1100</v>
      </c>
      <c r="U57" s="45">
        <v>0</v>
      </c>
      <c r="V57" s="89">
        <v>0</v>
      </c>
      <c r="W57" s="45">
        <v>0</v>
      </c>
      <c r="X57" s="115">
        <v>0</v>
      </c>
      <c r="Y57" s="45">
        <v>0</v>
      </c>
      <c r="Z57" s="89">
        <v>0</v>
      </c>
      <c r="AA57" s="46">
        <v>0</v>
      </c>
      <c r="AB57" s="116">
        <v>0</v>
      </c>
      <c r="AC57" s="27">
        <f t="shared" si="0"/>
        <v>2200</v>
      </c>
      <c r="AD57" s="92">
        <f t="shared" si="0"/>
        <v>2200</v>
      </c>
    </row>
    <row r="58" spans="1:30" s="9" customFormat="1" ht="37.5" customHeight="1" thickBot="1">
      <c r="A58" s="10"/>
      <c r="B58" s="181"/>
      <c r="C58" s="155" t="s">
        <v>105</v>
      </c>
      <c r="D58" s="156"/>
      <c r="E58" s="93">
        <f t="shared" ref="E58:AD58" si="15">SUM(E55:E57)</f>
        <v>1100</v>
      </c>
      <c r="F58" s="94">
        <f t="shared" si="15"/>
        <v>1100</v>
      </c>
      <c r="G58" s="94">
        <f t="shared" si="15"/>
        <v>0</v>
      </c>
      <c r="H58" s="94">
        <f t="shared" si="15"/>
        <v>0</v>
      </c>
      <c r="I58" s="94">
        <f t="shared" si="15"/>
        <v>0</v>
      </c>
      <c r="J58" s="94">
        <f t="shared" si="15"/>
        <v>0</v>
      </c>
      <c r="K58" s="94">
        <f t="shared" si="15"/>
        <v>0</v>
      </c>
      <c r="L58" s="94">
        <f t="shared" si="15"/>
        <v>0</v>
      </c>
      <c r="M58" s="94">
        <f t="shared" si="15"/>
        <v>0</v>
      </c>
      <c r="N58" s="94">
        <f t="shared" si="15"/>
        <v>0</v>
      </c>
      <c r="O58" s="94">
        <f t="shared" si="15"/>
        <v>0</v>
      </c>
      <c r="P58" s="94">
        <f t="shared" si="15"/>
        <v>0</v>
      </c>
      <c r="Q58" s="94">
        <f t="shared" si="15"/>
        <v>0</v>
      </c>
      <c r="R58" s="94">
        <f t="shared" si="15"/>
        <v>0</v>
      </c>
      <c r="S58" s="94">
        <f t="shared" si="15"/>
        <v>1100</v>
      </c>
      <c r="T58" s="94">
        <f t="shared" si="15"/>
        <v>1100</v>
      </c>
      <c r="U58" s="94">
        <f t="shared" si="15"/>
        <v>0</v>
      </c>
      <c r="V58" s="94">
        <f t="shared" si="15"/>
        <v>0</v>
      </c>
      <c r="W58" s="94">
        <f t="shared" si="15"/>
        <v>0</v>
      </c>
      <c r="X58" s="94">
        <f t="shared" si="15"/>
        <v>0</v>
      </c>
      <c r="Y58" s="94">
        <f t="shared" si="15"/>
        <v>0</v>
      </c>
      <c r="Z58" s="94">
        <f t="shared" si="15"/>
        <v>0</v>
      </c>
      <c r="AA58" s="94">
        <f t="shared" si="15"/>
        <v>0</v>
      </c>
      <c r="AB58" s="94">
        <f t="shared" si="15"/>
        <v>0</v>
      </c>
      <c r="AC58" s="94">
        <f t="shared" si="15"/>
        <v>2200</v>
      </c>
      <c r="AD58" s="95">
        <f t="shared" si="15"/>
        <v>2200</v>
      </c>
    </row>
    <row r="59" spans="1:30" s="9" customFormat="1" ht="37.5" customHeight="1" thickBot="1">
      <c r="A59" s="10"/>
      <c r="B59" s="163" t="s">
        <v>92</v>
      </c>
      <c r="C59" s="164"/>
      <c r="D59" s="165"/>
      <c r="E59" s="62">
        <f t="shared" ref="E59:AD59" si="16">E40+E48+E54+E58</f>
        <v>15054</v>
      </c>
      <c r="F59" s="62">
        <f t="shared" si="16"/>
        <v>34160</v>
      </c>
      <c r="G59" s="62">
        <f t="shared" si="16"/>
        <v>65331</v>
      </c>
      <c r="H59" s="62">
        <f t="shared" si="16"/>
        <v>75198</v>
      </c>
      <c r="I59" s="62">
        <f t="shared" si="16"/>
        <v>103000</v>
      </c>
      <c r="J59" s="62">
        <f t="shared" si="16"/>
        <v>138026</v>
      </c>
      <c r="K59" s="62">
        <f t="shared" si="16"/>
        <v>30425.005000000001</v>
      </c>
      <c r="L59" s="62">
        <f t="shared" si="16"/>
        <v>39754.354999999996</v>
      </c>
      <c r="M59" s="62">
        <f t="shared" si="16"/>
        <v>109553</v>
      </c>
      <c r="N59" s="62">
        <f t="shared" si="16"/>
        <v>120552</v>
      </c>
      <c r="O59" s="62">
        <f t="shared" si="16"/>
        <v>9525</v>
      </c>
      <c r="P59" s="62">
        <f t="shared" si="16"/>
        <v>14763</v>
      </c>
      <c r="Q59" s="62">
        <f t="shared" si="16"/>
        <v>40819</v>
      </c>
      <c r="R59" s="62">
        <f t="shared" si="16"/>
        <v>60847</v>
      </c>
      <c r="S59" s="62">
        <f t="shared" si="16"/>
        <v>26499</v>
      </c>
      <c r="T59" s="62">
        <f t="shared" si="16"/>
        <v>94375</v>
      </c>
      <c r="U59" s="62">
        <f t="shared" si="16"/>
        <v>53134.5</v>
      </c>
      <c r="V59" s="62">
        <f t="shared" si="16"/>
        <v>75603</v>
      </c>
      <c r="W59" s="62">
        <f t="shared" si="16"/>
        <v>26945</v>
      </c>
      <c r="X59" s="62">
        <f t="shared" si="16"/>
        <v>73645</v>
      </c>
      <c r="Y59" s="62">
        <f t="shared" si="16"/>
        <v>53673.5</v>
      </c>
      <c r="Z59" s="62">
        <f t="shared" si="16"/>
        <v>96339</v>
      </c>
      <c r="AA59" s="62">
        <f t="shared" si="16"/>
        <v>31286.6</v>
      </c>
      <c r="AB59" s="62">
        <f t="shared" si="16"/>
        <v>56465</v>
      </c>
      <c r="AC59" s="62">
        <f t="shared" si="16"/>
        <v>565245.60499999998</v>
      </c>
      <c r="AD59" s="117">
        <f t="shared" si="16"/>
        <v>879727.35499999998</v>
      </c>
    </row>
    <row r="60" spans="1:30" s="9" customFormat="1" ht="44.25" customHeight="1" thickBot="1">
      <c r="A60" s="10"/>
      <c r="B60" s="179" t="s">
        <v>95</v>
      </c>
      <c r="C60" s="166" t="s">
        <v>58</v>
      </c>
      <c r="D60" s="47" t="s">
        <v>63</v>
      </c>
      <c r="E60" s="23">
        <v>0</v>
      </c>
      <c r="F60" s="68">
        <v>0</v>
      </c>
      <c r="G60" s="24">
        <v>0</v>
      </c>
      <c r="H60" s="68">
        <v>0</v>
      </c>
      <c r="I60" s="25">
        <v>0</v>
      </c>
      <c r="J60" s="68">
        <v>0</v>
      </c>
      <c r="K60" s="24">
        <v>0</v>
      </c>
      <c r="L60" s="68">
        <v>0</v>
      </c>
      <c r="M60" s="26">
        <v>0</v>
      </c>
      <c r="N60" s="68">
        <v>0</v>
      </c>
      <c r="O60" s="26">
        <v>0</v>
      </c>
      <c r="P60" s="68">
        <v>0</v>
      </c>
      <c r="Q60" s="24">
        <v>0</v>
      </c>
      <c r="R60" s="68">
        <v>0</v>
      </c>
      <c r="S60" s="26">
        <v>0</v>
      </c>
      <c r="T60" s="89">
        <v>0</v>
      </c>
      <c r="U60" s="26">
        <v>0</v>
      </c>
      <c r="V60" s="89">
        <v>0</v>
      </c>
      <c r="W60" s="23">
        <v>0</v>
      </c>
      <c r="X60" s="90">
        <v>0</v>
      </c>
      <c r="Y60" s="26">
        <v>620</v>
      </c>
      <c r="Z60" s="91">
        <v>620</v>
      </c>
      <c r="AA60" s="28">
        <v>0</v>
      </c>
      <c r="AB60" s="118">
        <v>0</v>
      </c>
      <c r="AC60" s="27">
        <f t="shared" si="0"/>
        <v>620</v>
      </c>
      <c r="AD60" s="92">
        <f t="shared" si="0"/>
        <v>620</v>
      </c>
    </row>
    <row r="61" spans="1:30" s="9" customFormat="1" ht="37.5" customHeight="1" thickBot="1">
      <c r="A61" s="10"/>
      <c r="B61" s="180"/>
      <c r="C61" s="170"/>
      <c r="D61" s="47" t="s">
        <v>84</v>
      </c>
      <c r="E61" s="23">
        <v>0</v>
      </c>
      <c r="F61" s="68">
        <v>0</v>
      </c>
      <c r="G61" s="24">
        <v>0</v>
      </c>
      <c r="H61" s="68">
        <v>0</v>
      </c>
      <c r="I61" s="25">
        <v>0</v>
      </c>
      <c r="J61" s="68">
        <v>0</v>
      </c>
      <c r="K61" s="24">
        <v>0</v>
      </c>
      <c r="L61" s="68">
        <v>0</v>
      </c>
      <c r="M61" s="26">
        <v>0</v>
      </c>
      <c r="N61" s="68">
        <v>0</v>
      </c>
      <c r="O61" s="26">
        <v>0</v>
      </c>
      <c r="P61" s="68">
        <v>0</v>
      </c>
      <c r="Q61" s="24">
        <v>0</v>
      </c>
      <c r="R61" s="68">
        <v>0</v>
      </c>
      <c r="S61" s="26">
        <v>0</v>
      </c>
      <c r="T61" s="89">
        <v>0</v>
      </c>
      <c r="U61" s="26">
        <v>0</v>
      </c>
      <c r="V61" s="89">
        <v>0</v>
      </c>
      <c r="W61" s="23">
        <v>0</v>
      </c>
      <c r="X61" s="90">
        <v>0</v>
      </c>
      <c r="Y61" s="26">
        <v>0</v>
      </c>
      <c r="Z61" s="91">
        <v>0</v>
      </c>
      <c r="AA61" s="28">
        <v>0</v>
      </c>
      <c r="AB61" s="119">
        <v>0</v>
      </c>
      <c r="AC61" s="27">
        <f t="shared" si="0"/>
        <v>0</v>
      </c>
      <c r="AD61" s="92">
        <f t="shared" si="0"/>
        <v>0</v>
      </c>
    </row>
    <row r="62" spans="1:30" s="9" customFormat="1" ht="56.25" customHeight="1" thickBot="1">
      <c r="A62" s="10"/>
      <c r="B62" s="180"/>
      <c r="C62" s="170"/>
      <c r="D62" s="47" t="s">
        <v>131</v>
      </c>
      <c r="E62" s="23">
        <v>0</v>
      </c>
      <c r="F62" s="68">
        <v>0</v>
      </c>
      <c r="G62" s="24">
        <v>0</v>
      </c>
      <c r="H62" s="68">
        <v>0</v>
      </c>
      <c r="I62" s="24">
        <v>0</v>
      </c>
      <c r="J62" s="68">
        <v>0</v>
      </c>
      <c r="K62" s="24">
        <v>0</v>
      </c>
      <c r="L62" s="68">
        <v>0</v>
      </c>
      <c r="M62" s="26">
        <v>0</v>
      </c>
      <c r="N62" s="68">
        <v>0</v>
      </c>
      <c r="O62" s="26">
        <v>0</v>
      </c>
      <c r="P62" s="68">
        <v>0</v>
      </c>
      <c r="Q62" s="24">
        <v>0</v>
      </c>
      <c r="R62" s="68">
        <v>0</v>
      </c>
      <c r="S62" s="26">
        <v>0</v>
      </c>
      <c r="T62" s="89">
        <v>0</v>
      </c>
      <c r="U62" s="26">
        <v>0</v>
      </c>
      <c r="V62" s="89">
        <v>0</v>
      </c>
      <c r="W62" s="23">
        <v>0</v>
      </c>
      <c r="X62" s="90">
        <v>0</v>
      </c>
      <c r="Y62" s="26">
        <v>0</v>
      </c>
      <c r="Z62" s="91">
        <v>0</v>
      </c>
      <c r="AA62" s="28">
        <v>0</v>
      </c>
      <c r="AB62" s="97">
        <v>0</v>
      </c>
      <c r="AC62" s="27">
        <f t="shared" si="0"/>
        <v>0</v>
      </c>
      <c r="AD62" s="92">
        <f t="shared" si="0"/>
        <v>0</v>
      </c>
    </row>
    <row r="63" spans="1:30" s="9" customFormat="1" ht="37.5" customHeight="1" thickBot="1">
      <c r="A63" s="10"/>
      <c r="B63" s="180"/>
      <c r="C63" s="167"/>
      <c r="D63" s="47" t="s">
        <v>83</v>
      </c>
      <c r="E63" s="29">
        <v>0</v>
      </c>
      <c r="F63" s="68">
        <v>0</v>
      </c>
      <c r="G63" s="24">
        <v>0</v>
      </c>
      <c r="H63" s="68">
        <v>0</v>
      </c>
      <c r="I63" s="24">
        <v>0</v>
      </c>
      <c r="J63" s="68">
        <v>0</v>
      </c>
      <c r="K63" s="24">
        <v>0</v>
      </c>
      <c r="L63" s="68">
        <v>0</v>
      </c>
      <c r="M63" s="24">
        <v>0</v>
      </c>
      <c r="N63" s="68">
        <v>0</v>
      </c>
      <c r="O63" s="24">
        <v>0</v>
      </c>
      <c r="P63" s="68">
        <v>0</v>
      </c>
      <c r="Q63" s="24">
        <v>0</v>
      </c>
      <c r="R63" s="68">
        <v>0</v>
      </c>
      <c r="S63" s="24">
        <v>0</v>
      </c>
      <c r="T63" s="89">
        <v>0</v>
      </c>
      <c r="U63" s="24">
        <v>0</v>
      </c>
      <c r="V63" s="89">
        <v>0</v>
      </c>
      <c r="W63" s="24">
        <v>0</v>
      </c>
      <c r="X63" s="90">
        <v>0</v>
      </c>
      <c r="Y63" s="24">
        <v>0</v>
      </c>
      <c r="Z63" s="91">
        <v>0</v>
      </c>
      <c r="AA63" s="33">
        <v>0</v>
      </c>
      <c r="AB63" s="97">
        <v>0</v>
      </c>
      <c r="AC63" s="27">
        <f t="shared" si="0"/>
        <v>0</v>
      </c>
      <c r="AD63" s="92">
        <f t="shared" si="0"/>
        <v>0</v>
      </c>
    </row>
    <row r="64" spans="1:30" s="9" customFormat="1" ht="37.5" customHeight="1" thickBot="1">
      <c r="A64" s="10"/>
      <c r="B64" s="180"/>
      <c r="C64" s="155" t="s">
        <v>105</v>
      </c>
      <c r="D64" s="156"/>
      <c r="E64" s="93">
        <f t="shared" ref="E64:AA64" si="17">SUM(E60:E63)</f>
        <v>0</v>
      </c>
      <c r="F64" s="94">
        <f t="shared" si="17"/>
        <v>0</v>
      </c>
      <c r="G64" s="94">
        <f t="shared" si="17"/>
        <v>0</v>
      </c>
      <c r="H64" s="94">
        <f t="shared" si="17"/>
        <v>0</v>
      </c>
      <c r="I64" s="94">
        <f t="shared" si="17"/>
        <v>0</v>
      </c>
      <c r="J64" s="94">
        <f t="shared" si="17"/>
        <v>0</v>
      </c>
      <c r="K64" s="94">
        <f t="shared" si="17"/>
        <v>0</v>
      </c>
      <c r="L64" s="94">
        <f t="shared" si="17"/>
        <v>0</v>
      </c>
      <c r="M64" s="94">
        <f t="shared" si="17"/>
        <v>0</v>
      </c>
      <c r="N64" s="94">
        <f t="shared" si="17"/>
        <v>0</v>
      </c>
      <c r="O64" s="94">
        <f t="shared" si="17"/>
        <v>0</v>
      </c>
      <c r="P64" s="94">
        <f t="shared" si="17"/>
        <v>0</v>
      </c>
      <c r="Q64" s="94">
        <f t="shared" si="17"/>
        <v>0</v>
      </c>
      <c r="R64" s="94">
        <f t="shared" si="17"/>
        <v>0</v>
      </c>
      <c r="S64" s="94">
        <f t="shared" si="17"/>
        <v>0</v>
      </c>
      <c r="T64" s="94">
        <f t="shared" si="17"/>
        <v>0</v>
      </c>
      <c r="U64" s="94">
        <f t="shared" si="17"/>
        <v>0</v>
      </c>
      <c r="V64" s="94">
        <f t="shared" si="17"/>
        <v>0</v>
      </c>
      <c r="W64" s="94">
        <f t="shared" si="17"/>
        <v>0</v>
      </c>
      <c r="X64" s="94">
        <f t="shared" si="17"/>
        <v>0</v>
      </c>
      <c r="Y64" s="94">
        <f t="shared" si="17"/>
        <v>620</v>
      </c>
      <c r="Z64" s="94">
        <f t="shared" si="17"/>
        <v>620</v>
      </c>
      <c r="AA64" s="94">
        <f t="shared" si="17"/>
        <v>0</v>
      </c>
      <c r="AB64" s="94">
        <f t="shared" ref="AB64:AD64" si="18">SUM(AB60:AB63)</f>
        <v>0</v>
      </c>
      <c r="AC64" s="94">
        <f t="shared" si="18"/>
        <v>620</v>
      </c>
      <c r="AD64" s="95">
        <f t="shared" si="18"/>
        <v>620</v>
      </c>
    </row>
    <row r="65" spans="1:30" s="9" customFormat="1" ht="37.5" customHeight="1" thickBot="1">
      <c r="A65" s="10"/>
      <c r="B65" s="150" t="s">
        <v>92</v>
      </c>
      <c r="C65" s="151"/>
      <c r="D65" s="152"/>
      <c r="E65" s="101">
        <f t="shared" ref="E65:AA65" si="19">SUM(E64)</f>
        <v>0</v>
      </c>
      <c r="F65" s="102">
        <f t="shared" si="19"/>
        <v>0</v>
      </c>
      <c r="G65" s="102">
        <f t="shared" si="19"/>
        <v>0</v>
      </c>
      <c r="H65" s="102">
        <f t="shared" si="19"/>
        <v>0</v>
      </c>
      <c r="I65" s="102">
        <f t="shared" si="19"/>
        <v>0</v>
      </c>
      <c r="J65" s="102">
        <f t="shared" si="19"/>
        <v>0</v>
      </c>
      <c r="K65" s="102">
        <f t="shared" si="19"/>
        <v>0</v>
      </c>
      <c r="L65" s="102">
        <f t="shared" si="19"/>
        <v>0</v>
      </c>
      <c r="M65" s="102">
        <f t="shared" si="19"/>
        <v>0</v>
      </c>
      <c r="N65" s="102">
        <f t="shared" si="19"/>
        <v>0</v>
      </c>
      <c r="O65" s="102">
        <f t="shared" si="19"/>
        <v>0</v>
      </c>
      <c r="P65" s="102">
        <f t="shared" si="19"/>
        <v>0</v>
      </c>
      <c r="Q65" s="102">
        <f t="shared" si="19"/>
        <v>0</v>
      </c>
      <c r="R65" s="102">
        <f t="shared" si="19"/>
        <v>0</v>
      </c>
      <c r="S65" s="102">
        <f t="shared" si="19"/>
        <v>0</v>
      </c>
      <c r="T65" s="102">
        <f t="shared" si="19"/>
        <v>0</v>
      </c>
      <c r="U65" s="102">
        <f t="shared" si="19"/>
        <v>0</v>
      </c>
      <c r="V65" s="102">
        <f t="shared" si="19"/>
        <v>0</v>
      </c>
      <c r="W65" s="102">
        <f t="shared" si="19"/>
        <v>0</v>
      </c>
      <c r="X65" s="102">
        <f t="shared" si="19"/>
        <v>0</v>
      </c>
      <c r="Y65" s="102">
        <f t="shared" si="19"/>
        <v>620</v>
      </c>
      <c r="Z65" s="102">
        <f t="shared" si="19"/>
        <v>620</v>
      </c>
      <c r="AA65" s="102">
        <f t="shared" si="19"/>
        <v>0</v>
      </c>
      <c r="AB65" s="102">
        <f t="shared" ref="AB65:AD65" si="20">SUM(AB64)</f>
        <v>0</v>
      </c>
      <c r="AC65" s="102">
        <f t="shared" si="20"/>
        <v>620</v>
      </c>
      <c r="AD65" s="103">
        <f t="shared" si="20"/>
        <v>620</v>
      </c>
    </row>
    <row r="66" spans="1:30" s="9" customFormat="1" ht="94.5" customHeight="1" thickBot="1">
      <c r="A66" s="10"/>
      <c r="B66" s="179" t="s">
        <v>143</v>
      </c>
      <c r="C66" s="153" t="s">
        <v>13</v>
      </c>
      <c r="D66" s="48" t="s">
        <v>120</v>
      </c>
      <c r="E66" s="23">
        <v>0</v>
      </c>
      <c r="F66" s="68">
        <v>0</v>
      </c>
      <c r="G66" s="24">
        <v>310</v>
      </c>
      <c r="H66" s="68">
        <v>310</v>
      </c>
      <c r="I66" s="25">
        <v>0</v>
      </c>
      <c r="J66" s="68">
        <v>0</v>
      </c>
      <c r="K66" s="24">
        <v>0</v>
      </c>
      <c r="L66" s="68">
        <v>0</v>
      </c>
      <c r="M66" s="26">
        <v>3234.6</v>
      </c>
      <c r="N66" s="68">
        <v>3234.6</v>
      </c>
      <c r="O66" s="26">
        <v>1320</v>
      </c>
      <c r="P66" s="68">
        <v>9700</v>
      </c>
      <c r="Q66" s="24">
        <v>7556</v>
      </c>
      <c r="R66" s="68">
        <v>7556</v>
      </c>
      <c r="S66" s="26">
        <v>0</v>
      </c>
      <c r="T66" s="89">
        <v>0</v>
      </c>
      <c r="U66" s="26">
        <v>10280</v>
      </c>
      <c r="V66" s="89">
        <v>10280</v>
      </c>
      <c r="W66" s="23">
        <v>0</v>
      </c>
      <c r="X66" s="90">
        <v>0</v>
      </c>
      <c r="Y66" s="26">
        <v>3970.79</v>
      </c>
      <c r="Z66" s="91">
        <v>3970.79</v>
      </c>
      <c r="AA66" s="28">
        <v>0</v>
      </c>
      <c r="AB66" s="120">
        <v>0</v>
      </c>
      <c r="AC66" s="27">
        <f t="shared" si="0"/>
        <v>26671.39</v>
      </c>
      <c r="AD66" s="92">
        <f t="shared" si="0"/>
        <v>35051.39</v>
      </c>
    </row>
    <row r="67" spans="1:30" s="9" customFormat="1" ht="50.25" customHeight="1" thickBot="1">
      <c r="A67" s="10"/>
      <c r="B67" s="180"/>
      <c r="C67" s="199"/>
      <c r="D67" s="49" t="s">
        <v>201</v>
      </c>
      <c r="E67" s="29">
        <v>1600</v>
      </c>
      <c r="F67" s="68">
        <v>1600</v>
      </c>
      <c r="G67" s="24">
        <v>1750</v>
      </c>
      <c r="H67" s="68">
        <v>2100</v>
      </c>
      <c r="I67" s="32">
        <v>600</v>
      </c>
      <c r="J67" s="68">
        <v>1200</v>
      </c>
      <c r="K67" s="24">
        <v>400</v>
      </c>
      <c r="L67" s="68">
        <v>1200</v>
      </c>
      <c r="M67" s="50">
        <v>0</v>
      </c>
      <c r="N67" s="121">
        <v>0</v>
      </c>
      <c r="O67" s="50">
        <v>0</v>
      </c>
      <c r="P67" s="121">
        <v>0</v>
      </c>
      <c r="Q67" s="50">
        <v>0</v>
      </c>
      <c r="R67" s="121">
        <v>0</v>
      </c>
      <c r="S67" s="50">
        <v>0</v>
      </c>
      <c r="T67" s="121">
        <v>0</v>
      </c>
      <c r="U67" s="50">
        <v>0</v>
      </c>
      <c r="V67" s="121">
        <v>0</v>
      </c>
      <c r="W67" s="50">
        <v>0</v>
      </c>
      <c r="X67" s="122">
        <v>0</v>
      </c>
      <c r="Y67" s="50">
        <v>0</v>
      </c>
      <c r="Z67" s="121">
        <v>0</v>
      </c>
      <c r="AA67" s="51">
        <v>0</v>
      </c>
      <c r="AB67" s="123">
        <v>0</v>
      </c>
      <c r="AC67" s="27">
        <f t="shared" si="0"/>
        <v>4350</v>
      </c>
      <c r="AD67" s="92">
        <f t="shared" si="0"/>
        <v>6100</v>
      </c>
    </row>
    <row r="68" spans="1:30" s="9" customFormat="1" ht="37.5" customHeight="1" thickBot="1">
      <c r="A68" s="10"/>
      <c r="B68" s="180"/>
      <c r="C68" s="52" t="s">
        <v>105</v>
      </c>
      <c r="D68" s="53"/>
      <c r="E68" s="124">
        <f t="shared" ref="E68:AD68" si="21">SUM(E66:E67)</f>
        <v>1600</v>
      </c>
      <c r="F68" s="125">
        <f t="shared" si="21"/>
        <v>1600</v>
      </c>
      <c r="G68" s="125">
        <f t="shared" si="21"/>
        <v>2060</v>
      </c>
      <c r="H68" s="125">
        <f t="shared" si="21"/>
        <v>2410</v>
      </c>
      <c r="I68" s="125">
        <f t="shared" si="21"/>
        <v>600</v>
      </c>
      <c r="J68" s="125">
        <f t="shared" si="21"/>
        <v>1200</v>
      </c>
      <c r="K68" s="125">
        <f t="shared" si="21"/>
        <v>400</v>
      </c>
      <c r="L68" s="125">
        <f t="shared" si="21"/>
        <v>1200</v>
      </c>
      <c r="M68" s="125">
        <f t="shared" si="21"/>
        <v>3234.6</v>
      </c>
      <c r="N68" s="125">
        <f t="shared" si="21"/>
        <v>3234.6</v>
      </c>
      <c r="O68" s="125">
        <f t="shared" si="21"/>
        <v>1320</v>
      </c>
      <c r="P68" s="125">
        <f t="shared" si="21"/>
        <v>9700</v>
      </c>
      <c r="Q68" s="125">
        <f t="shared" si="21"/>
        <v>7556</v>
      </c>
      <c r="R68" s="125">
        <f t="shared" si="21"/>
        <v>7556</v>
      </c>
      <c r="S68" s="125">
        <f t="shared" si="21"/>
        <v>0</v>
      </c>
      <c r="T68" s="125">
        <f t="shared" si="21"/>
        <v>0</v>
      </c>
      <c r="U68" s="125">
        <f t="shared" si="21"/>
        <v>10280</v>
      </c>
      <c r="V68" s="125">
        <f t="shared" si="21"/>
        <v>10280</v>
      </c>
      <c r="W68" s="125">
        <f t="shared" si="21"/>
        <v>0</v>
      </c>
      <c r="X68" s="125">
        <f t="shared" si="21"/>
        <v>0</v>
      </c>
      <c r="Y68" s="125">
        <f t="shared" si="21"/>
        <v>3970.79</v>
      </c>
      <c r="Z68" s="125">
        <f t="shared" si="21"/>
        <v>3970.79</v>
      </c>
      <c r="AA68" s="125">
        <f t="shared" si="21"/>
        <v>0</v>
      </c>
      <c r="AB68" s="125">
        <f t="shared" si="21"/>
        <v>0</v>
      </c>
      <c r="AC68" s="125">
        <f t="shared" si="21"/>
        <v>31021.39</v>
      </c>
      <c r="AD68" s="126">
        <f t="shared" si="21"/>
        <v>41151.39</v>
      </c>
    </row>
    <row r="69" spans="1:30" s="9" customFormat="1" ht="65.25" customHeight="1" thickBot="1">
      <c r="A69" s="10"/>
      <c r="B69" s="180"/>
      <c r="C69" s="199" t="s">
        <v>196</v>
      </c>
      <c r="D69" s="54" t="s">
        <v>142</v>
      </c>
      <c r="E69" s="23">
        <v>0</v>
      </c>
      <c r="F69" s="68">
        <v>0</v>
      </c>
      <c r="G69" s="23">
        <v>0</v>
      </c>
      <c r="H69" s="68">
        <v>0</v>
      </c>
      <c r="I69" s="23">
        <v>0</v>
      </c>
      <c r="J69" s="68">
        <v>0</v>
      </c>
      <c r="K69" s="23">
        <v>0</v>
      </c>
      <c r="L69" s="68">
        <v>0</v>
      </c>
      <c r="M69" s="23">
        <v>0</v>
      </c>
      <c r="N69" s="68">
        <v>0</v>
      </c>
      <c r="O69" s="23">
        <v>0</v>
      </c>
      <c r="P69" s="68">
        <v>0</v>
      </c>
      <c r="Q69" s="23">
        <v>0</v>
      </c>
      <c r="R69" s="127">
        <v>0</v>
      </c>
      <c r="S69" s="23">
        <v>0</v>
      </c>
      <c r="T69" s="121">
        <v>0</v>
      </c>
      <c r="U69" s="23">
        <v>0</v>
      </c>
      <c r="V69" s="89">
        <v>0</v>
      </c>
      <c r="W69" s="23">
        <v>0</v>
      </c>
      <c r="X69" s="90">
        <v>0</v>
      </c>
      <c r="Y69" s="23">
        <v>0</v>
      </c>
      <c r="Z69" s="91">
        <v>0</v>
      </c>
      <c r="AA69" s="55">
        <v>0</v>
      </c>
      <c r="AB69" s="97">
        <v>0</v>
      </c>
      <c r="AC69" s="27">
        <f t="shared" si="0"/>
        <v>0</v>
      </c>
      <c r="AD69" s="92">
        <f t="shared" si="0"/>
        <v>0</v>
      </c>
    </row>
    <row r="70" spans="1:30" s="9" customFormat="1" ht="65.25" customHeight="1" thickBot="1">
      <c r="A70" s="10"/>
      <c r="B70" s="180"/>
      <c r="C70" s="199"/>
      <c r="D70" s="54" t="s">
        <v>199</v>
      </c>
      <c r="E70" s="23">
        <v>68.400000000000006</v>
      </c>
      <c r="F70" s="68">
        <v>111.6</v>
      </c>
      <c r="G70" s="23">
        <v>108</v>
      </c>
      <c r="H70" s="68">
        <v>108</v>
      </c>
      <c r="I70" s="23">
        <v>0</v>
      </c>
      <c r="J70" s="68">
        <v>0</v>
      </c>
      <c r="K70" s="23">
        <v>900</v>
      </c>
      <c r="L70" s="68">
        <v>900</v>
      </c>
      <c r="M70" s="23">
        <v>0</v>
      </c>
      <c r="N70" s="68">
        <v>0</v>
      </c>
      <c r="O70" s="23">
        <v>0</v>
      </c>
      <c r="P70" s="68">
        <v>0</v>
      </c>
      <c r="Q70" s="23">
        <v>0</v>
      </c>
      <c r="R70" s="127">
        <v>0</v>
      </c>
      <c r="S70" s="23">
        <v>0</v>
      </c>
      <c r="T70" s="121">
        <v>0</v>
      </c>
      <c r="U70" s="23">
        <v>0</v>
      </c>
      <c r="V70" s="121">
        <v>0</v>
      </c>
      <c r="W70" s="23">
        <v>0</v>
      </c>
      <c r="X70" s="128">
        <v>0</v>
      </c>
      <c r="Y70" s="23">
        <v>0</v>
      </c>
      <c r="Z70" s="129">
        <v>0</v>
      </c>
      <c r="AA70" s="55">
        <v>0</v>
      </c>
      <c r="AB70" s="130">
        <v>0</v>
      </c>
      <c r="AC70" s="27">
        <f t="shared" si="0"/>
        <v>1076.4000000000001</v>
      </c>
      <c r="AD70" s="92">
        <f t="shared" si="0"/>
        <v>1119.5999999999999</v>
      </c>
    </row>
    <row r="71" spans="1:30" s="9" customFormat="1" ht="65.25" customHeight="1" thickBot="1">
      <c r="A71" s="10"/>
      <c r="B71" s="180"/>
      <c r="C71" s="154"/>
      <c r="D71" s="49" t="s">
        <v>200</v>
      </c>
      <c r="E71" s="23">
        <v>2100</v>
      </c>
      <c r="F71" s="68">
        <v>2100</v>
      </c>
      <c r="G71" s="23">
        <v>1800</v>
      </c>
      <c r="H71" s="68">
        <v>1800</v>
      </c>
      <c r="I71" s="23">
        <v>750</v>
      </c>
      <c r="J71" s="68">
        <v>16950</v>
      </c>
      <c r="K71" s="23">
        <v>525</v>
      </c>
      <c r="L71" s="68">
        <v>1500</v>
      </c>
      <c r="M71" s="23">
        <v>0</v>
      </c>
      <c r="N71" s="68">
        <v>0</v>
      </c>
      <c r="O71" s="23">
        <v>0</v>
      </c>
      <c r="P71" s="68">
        <v>0</v>
      </c>
      <c r="Q71" s="23">
        <v>0</v>
      </c>
      <c r="R71" s="127">
        <v>0</v>
      </c>
      <c r="S71" s="23">
        <v>0</v>
      </c>
      <c r="T71" s="121">
        <v>0</v>
      </c>
      <c r="U71" s="23">
        <v>0</v>
      </c>
      <c r="V71" s="121">
        <v>0</v>
      </c>
      <c r="W71" s="23">
        <v>0</v>
      </c>
      <c r="X71" s="122">
        <v>0</v>
      </c>
      <c r="Y71" s="23">
        <v>0</v>
      </c>
      <c r="Z71" s="121">
        <v>0</v>
      </c>
      <c r="AA71" s="55">
        <v>0</v>
      </c>
      <c r="AB71" s="123">
        <v>0</v>
      </c>
      <c r="AC71" s="27">
        <f t="shared" si="0"/>
        <v>5175</v>
      </c>
      <c r="AD71" s="92">
        <f t="shared" si="0"/>
        <v>22350</v>
      </c>
    </row>
    <row r="72" spans="1:30" s="9" customFormat="1" ht="37.5" customHeight="1" thickBot="1">
      <c r="A72" s="10"/>
      <c r="B72" s="181"/>
      <c r="C72" s="155" t="s">
        <v>105</v>
      </c>
      <c r="D72" s="156"/>
      <c r="E72" s="93">
        <f t="shared" ref="E72:AD72" si="22">SUM(E69:E71)</f>
        <v>2168.4</v>
      </c>
      <c r="F72" s="94">
        <f t="shared" si="22"/>
        <v>2211.6</v>
      </c>
      <c r="G72" s="94">
        <f t="shared" si="22"/>
        <v>1908</v>
      </c>
      <c r="H72" s="94">
        <f t="shared" si="22"/>
        <v>1908</v>
      </c>
      <c r="I72" s="94">
        <f t="shared" si="22"/>
        <v>750</v>
      </c>
      <c r="J72" s="94">
        <f t="shared" si="22"/>
        <v>16950</v>
      </c>
      <c r="K72" s="94">
        <f t="shared" si="22"/>
        <v>1425</v>
      </c>
      <c r="L72" s="94">
        <f t="shared" si="22"/>
        <v>2400</v>
      </c>
      <c r="M72" s="94">
        <f t="shared" si="22"/>
        <v>0</v>
      </c>
      <c r="N72" s="94">
        <f t="shared" si="22"/>
        <v>0</v>
      </c>
      <c r="O72" s="94">
        <f t="shared" si="22"/>
        <v>0</v>
      </c>
      <c r="P72" s="94">
        <f t="shared" si="22"/>
        <v>0</v>
      </c>
      <c r="Q72" s="94">
        <f t="shared" si="22"/>
        <v>0</v>
      </c>
      <c r="R72" s="94">
        <f t="shared" si="22"/>
        <v>0</v>
      </c>
      <c r="S72" s="94">
        <f t="shared" si="22"/>
        <v>0</v>
      </c>
      <c r="T72" s="94">
        <f t="shared" si="22"/>
        <v>0</v>
      </c>
      <c r="U72" s="94">
        <f t="shared" si="22"/>
        <v>0</v>
      </c>
      <c r="V72" s="94">
        <f t="shared" si="22"/>
        <v>0</v>
      </c>
      <c r="W72" s="94">
        <f t="shared" si="22"/>
        <v>0</v>
      </c>
      <c r="X72" s="94">
        <f t="shared" si="22"/>
        <v>0</v>
      </c>
      <c r="Y72" s="94">
        <f t="shared" si="22"/>
        <v>0</v>
      </c>
      <c r="Z72" s="94">
        <f t="shared" si="22"/>
        <v>0</v>
      </c>
      <c r="AA72" s="94">
        <f t="shared" si="22"/>
        <v>0</v>
      </c>
      <c r="AB72" s="94">
        <f t="shared" si="22"/>
        <v>0</v>
      </c>
      <c r="AC72" s="94">
        <f t="shared" si="22"/>
        <v>6251.4</v>
      </c>
      <c r="AD72" s="95">
        <f t="shared" si="22"/>
        <v>23469.599999999999</v>
      </c>
    </row>
    <row r="73" spans="1:30" s="9" customFormat="1" ht="37.5" customHeight="1" thickBot="1">
      <c r="A73" s="10"/>
      <c r="B73" s="150" t="s">
        <v>92</v>
      </c>
      <c r="C73" s="151"/>
      <c r="D73" s="152"/>
      <c r="E73" s="101">
        <f t="shared" ref="E73:AD73" si="23">E68+E72</f>
        <v>3768.4</v>
      </c>
      <c r="F73" s="102">
        <f t="shared" si="23"/>
        <v>3811.6</v>
      </c>
      <c r="G73" s="102">
        <f t="shared" si="23"/>
        <v>3968</v>
      </c>
      <c r="H73" s="102">
        <f t="shared" si="23"/>
        <v>4318</v>
      </c>
      <c r="I73" s="102">
        <f t="shared" si="23"/>
        <v>1350</v>
      </c>
      <c r="J73" s="102">
        <f t="shared" si="23"/>
        <v>18150</v>
      </c>
      <c r="K73" s="102">
        <f t="shared" si="23"/>
        <v>1825</v>
      </c>
      <c r="L73" s="102">
        <f t="shared" si="23"/>
        <v>3600</v>
      </c>
      <c r="M73" s="102">
        <f t="shared" si="23"/>
        <v>3234.6</v>
      </c>
      <c r="N73" s="102">
        <f t="shared" si="23"/>
        <v>3234.6</v>
      </c>
      <c r="O73" s="102">
        <f t="shared" si="23"/>
        <v>1320</v>
      </c>
      <c r="P73" s="102">
        <f t="shared" si="23"/>
        <v>9700</v>
      </c>
      <c r="Q73" s="102">
        <f t="shared" si="23"/>
        <v>7556</v>
      </c>
      <c r="R73" s="102">
        <f t="shared" si="23"/>
        <v>7556</v>
      </c>
      <c r="S73" s="102">
        <f t="shared" si="23"/>
        <v>0</v>
      </c>
      <c r="T73" s="102">
        <f t="shared" si="23"/>
        <v>0</v>
      </c>
      <c r="U73" s="102">
        <f t="shared" si="23"/>
        <v>10280</v>
      </c>
      <c r="V73" s="102">
        <f t="shared" si="23"/>
        <v>10280</v>
      </c>
      <c r="W73" s="102">
        <f t="shared" si="23"/>
        <v>0</v>
      </c>
      <c r="X73" s="102">
        <f t="shared" si="23"/>
        <v>0</v>
      </c>
      <c r="Y73" s="102">
        <f t="shared" si="23"/>
        <v>3970.79</v>
      </c>
      <c r="Z73" s="102">
        <f t="shared" si="23"/>
        <v>3970.79</v>
      </c>
      <c r="AA73" s="102">
        <f t="shared" si="23"/>
        <v>0</v>
      </c>
      <c r="AB73" s="102">
        <f t="shared" si="23"/>
        <v>0</v>
      </c>
      <c r="AC73" s="102">
        <f t="shared" si="23"/>
        <v>37272.79</v>
      </c>
      <c r="AD73" s="103">
        <f t="shared" si="23"/>
        <v>64620.99</v>
      </c>
    </row>
    <row r="74" spans="1:30" s="9" customFormat="1" ht="72" customHeight="1" thickBot="1">
      <c r="A74" s="10"/>
      <c r="B74" s="179" t="s">
        <v>96</v>
      </c>
      <c r="C74" s="56" t="s">
        <v>158</v>
      </c>
      <c r="D74" s="57" t="s">
        <v>159</v>
      </c>
      <c r="E74" s="50">
        <v>7329</v>
      </c>
      <c r="F74" s="68">
        <v>7329</v>
      </c>
      <c r="G74" s="50">
        <v>17057.900000000001</v>
      </c>
      <c r="H74" s="68">
        <v>17057.900000000001</v>
      </c>
      <c r="I74" s="50">
        <v>8283</v>
      </c>
      <c r="J74" s="68">
        <v>8283</v>
      </c>
      <c r="K74" s="50">
        <v>16357.03</v>
      </c>
      <c r="L74" s="68">
        <v>16357.03</v>
      </c>
      <c r="M74" s="50">
        <v>410</v>
      </c>
      <c r="N74" s="68">
        <v>410</v>
      </c>
      <c r="O74" s="50">
        <v>2445</v>
      </c>
      <c r="P74" s="68">
        <v>2445</v>
      </c>
      <c r="Q74" s="50">
        <v>7805</v>
      </c>
      <c r="R74" s="68">
        <v>7805</v>
      </c>
      <c r="S74" s="50">
        <v>10051</v>
      </c>
      <c r="T74" s="89">
        <v>12751</v>
      </c>
      <c r="U74" s="50">
        <v>13071.75</v>
      </c>
      <c r="V74" s="89">
        <v>13071.75</v>
      </c>
      <c r="W74" s="50">
        <v>36088.230000000003</v>
      </c>
      <c r="X74" s="90">
        <v>36088.230000000003</v>
      </c>
      <c r="Y74" s="50">
        <v>15256</v>
      </c>
      <c r="Z74" s="91">
        <v>15256</v>
      </c>
      <c r="AA74" s="51">
        <v>25342.12</v>
      </c>
      <c r="AB74" s="131">
        <v>25342.12</v>
      </c>
      <c r="AC74" s="27">
        <f t="shared" ref="AC74:AD137" si="24">+E74+G74+I74+K74+M74+O74+Q74+S74+U74+W74+Y74+AA74</f>
        <v>159496.03</v>
      </c>
      <c r="AD74" s="92">
        <f t="shared" si="24"/>
        <v>162196.03</v>
      </c>
    </row>
    <row r="75" spans="1:30" s="9" customFormat="1" ht="43.5" customHeight="1" thickBot="1">
      <c r="A75" s="10"/>
      <c r="B75" s="180"/>
      <c r="C75" s="191" t="s">
        <v>105</v>
      </c>
      <c r="D75" s="178"/>
      <c r="E75" s="93">
        <f t="shared" ref="E75:AD75" si="25">SUM(E74)</f>
        <v>7329</v>
      </c>
      <c r="F75" s="94">
        <f t="shared" si="25"/>
        <v>7329</v>
      </c>
      <c r="G75" s="94">
        <f t="shared" si="25"/>
        <v>17057.900000000001</v>
      </c>
      <c r="H75" s="94">
        <f t="shared" si="25"/>
        <v>17057.900000000001</v>
      </c>
      <c r="I75" s="94">
        <f t="shared" si="25"/>
        <v>8283</v>
      </c>
      <c r="J75" s="94">
        <f t="shared" si="25"/>
        <v>8283</v>
      </c>
      <c r="K75" s="94">
        <f t="shared" si="25"/>
        <v>16357.03</v>
      </c>
      <c r="L75" s="94">
        <f t="shared" si="25"/>
        <v>16357.03</v>
      </c>
      <c r="M75" s="94">
        <f t="shared" si="25"/>
        <v>410</v>
      </c>
      <c r="N75" s="94">
        <f t="shared" si="25"/>
        <v>410</v>
      </c>
      <c r="O75" s="94">
        <f t="shared" si="25"/>
        <v>2445</v>
      </c>
      <c r="P75" s="94">
        <f t="shared" si="25"/>
        <v>2445</v>
      </c>
      <c r="Q75" s="94">
        <f t="shared" si="25"/>
        <v>7805</v>
      </c>
      <c r="R75" s="94">
        <f t="shared" si="25"/>
        <v>7805</v>
      </c>
      <c r="S75" s="94">
        <f t="shared" si="25"/>
        <v>10051</v>
      </c>
      <c r="T75" s="94">
        <f t="shared" si="25"/>
        <v>12751</v>
      </c>
      <c r="U75" s="94">
        <f t="shared" si="25"/>
        <v>13071.75</v>
      </c>
      <c r="V75" s="94">
        <f t="shared" si="25"/>
        <v>13071.75</v>
      </c>
      <c r="W75" s="94">
        <f t="shared" si="25"/>
        <v>36088.230000000003</v>
      </c>
      <c r="X75" s="94">
        <f t="shared" si="25"/>
        <v>36088.230000000003</v>
      </c>
      <c r="Y75" s="94">
        <f t="shared" si="25"/>
        <v>15256</v>
      </c>
      <c r="Z75" s="94">
        <f t="shared" si="25"/>
        <v>15256</v>
      </c>
      <c r="AA75" s="94">
        <f t="shared" si="25"/>
        <v>25342.12</v>
      </c>
      <c r="AB75" s="94">
        <f t="shared" si="25"/>
        <v>25342.12</v>
      </c>
      <c r="AC75" s="94">
        <f t="shared" si="25"/>
        <v>159496.03</v>
      </c>
      <c r="AD75" s="95">
        <f t="shared" si="25"/>
        <v>162196.03</v>
      </c>
    </row>
    <row r="76" spans="1:30" s="9" customFormat="1" ht="37.5" customHeight="1" thickBot="1">
      <c r="A76" s="10"/>
      <c r="B76" s="180"/>
      <c r="C76" s="166" t="s">
        <v>47</v>
      </c>
      <c r="D76" s="44" t="s">
        <v>46</v>
      </c>
      <c r="E76" s="23">
        <v>448.64</v>
      </c>
      <c r="F76" s="68">
        <v>448.64</v>
      </c>
      <c r="G76" s="24">
        <v>1498.45</v>
      </c>
      <c r="H76" s="68">
        <v>1498.45</v>
      </c>
      <c r="I76" s="25">
        <v>577.07000000000005</v>
      </c>
      <c r="J76" s="68">
        <v>577.07000000000005</v>
      </c>
      <c r="K76" s="24">
        <v>818.5</v>
      </c>
      <c r="L76" s="68">
        <v>818.5</v>
      </c>
      <c r="M76" s="26">
        <v>442.42</v>
      </c>
      <c r="N76" s="68">
        <v>442.42</v>
      </c>
      <c r="O76" s="26">
        <v>310</v>
      </c>
      <c r="P76" s="68">
        <v>310</v>
      </c>
      <c r="Q76" s="24">
        <v>0</v>
      </c>
      <c r="R76" s="68">
        <v>0</v>
      </c>
      <c r="S76" s="26">
        <v>412.18</v>
      </c>
      <c r="T76" s="89">
        <v>412.18</v>
      </c>
      <c r="U76" s="26">
        <v>1233.8</v>
      </c>
      <c r="V76" s="89">
        <v>1233.8</v>
      </c>
      <c r="W76" s="23">
        <v>1279.46</v>
      </c>
      <c r="X76" s="90">
        <v>1279.46</v>
      </c>
      <c r="Y76" s="26">
        <v>1586.7</v>
      </c>
      <c r="Z76" s="91">
        <v>1586.7</v>
      </c>
      <c r="AA76" s="28">
        <v>413.18</v>
      </c>
      <c r="AB76" s="120">
        <v>413.18</v>
      </c>
      <c r="AC76" s="27">
        <f t="shared" si="24"/>
        <v>9020.4000000000015</v>
      </c>
      <c r="AD76" s="92">
        <f t="shared" si="24"/>
        <v>9020.4000000000015</v>
      </c>
    </row>
    <row r="77" spans="1:30" s="9" customFormat="1" ht="37.5" customHeight="1" thickBot="1">
      <c r="A77" s="10"/>
      <c r="B77" s="180"/>
      <c r="C77" s="167"/>
      <c r="D77" s="58" t="s">
        <v>15</v>
      </c>
      <c r="E77" s="31">
        <v>0</v>
      </c>
      <c r="F77" s="68">
        <v>0</v>
      </c>
      <c r="G77" s="24">
        <v>0</v>
      </c>
      <c r="H77" s="68">
        <v>0</v>
      </c>
      <c r="I77" s="38">
        <v>0</v>
      </c>
      <c r="J77" s="68">
        <v>0</v>
      </c>
      <c r="K77" s="24">
        <v>0</v>
      </c>
      <c r="L77" s="68">
        <v>0</v>
      </c>
      <c r="M77" s="26">
        <v>0</v>
      </c>
      <c r="N77" s="68">
        <v>0</v>
      </c>
      <c r="O77" s="26">
        <v>0</v>
      </c>
      <c r="P77" s="68">
        <v>0</v>
      </c>
      <c r="Q77" s="24">
        <v>0</v>
      </c>
      <c r="R77" s="68">
        <v>0</v>
      </c>
      <c r="S77" s="26">
        <v>0</v>
      </c>
      <c r="T77" s="89">
        <v>0</v>
      </c>
      <c r="U77" s="26">
        <v>0</v>
      </c>
      <c r="V77" s="89">
        <v>0</v>
      </c>
      <c r="W77" s="23">
        <v>0</v>
      </c>
      <c r="X77" s="90">
        <v>0</v>
      </c>
      <c r="Y77" s="26">
        <v>0</v>
      </c>
      <c r="Z77" s="91">
        <v>0</v>
      </c>
      <c r="AA77" s="28">
        <v>0</v>
      </c>
      <c r="AB77" s="120">
        <v>0</v>
      </c>
      <c r="AC77" s="27">
        <f t="shared" si="24"/>
        <v>0</v>
      </c>
      <c r="AD77" s="92">
        <f t="shared" si="24"/>
        <v>0</v>
      </c>
    </row>
    <row r="78" spans="1:30" s="9" customFormat="1" ht="37.5" customHeight="1" thickBot="1">
      <c r="A78" s="10"/>
      <c r="B78" s="180"/>
      <c r="C78" s="168" t="s">
        <v>105</v>
      </c>
      <c r="D78" s="169"/>
      <c r="E78" s="93">
        <f t="shared" ref="E78:AA78" si="26">SUM(E76:E77)</f>
        <v>448.64</v>
      </c>
      <c r="F78" s="94">
        <f t="shared" si="26"/>
        <v>448.64</v>
      </c>
      <c r="G78" s="94">
        <f t="shared" si="26"/>
        <v>1498.45</v>
      </c>
      <c r="H78" s="94">
        <f t="shared" si="26"/>
        <v>1498.45</v>
      </c>
      <c r="I78" s="94">
        <f t="shared" si="26"/>
        <v>577.07000000000005</v>
      </c>
      <c r="J78" s="94">
        <f t="shared" si="26"/>
        <v>577.07000000000005</v>
      </c>
      <c r="K78" s="94">
        <f t="shared" si="26"/>
        <v>818.5</v>
      </c>
      <c r="L78" s="94">
        <f t="shared" si="26"/>
        <v>818.5</v>
      </c>
      <c r="M78" s="94">
        <f t="shared" si="26"/>
        <v>442.42</v>
      </c>
      <c r="N78" s="94">
        <f t="shared" si="26"/>
        <v>442.42</v>
      </c>
      <c r="O78" s="94">
        <f t="shared" si="26"/>
        <v>310</v>
      </c>
      <c r="P78" s="94">
        <f t="shared" si="26"/>
        <v>310</v>
      </c>
      <c r="Q78" s="94">
        <f t="shared" si="26"/>
        <v>0</v>
      </c>
      <c r="R78" s="94">
        <f t="shared" si="26"/>
        <v>0</v>
      </c>
      <c r="S78" s="94">
        <f t="shared" si="26"/>
        <v>412.18</v>
      </c>
      <c r="T78" s="94">
        <f t="shared" si="26"/>
        <v>412.18</v>
      </c>
      <c r="U78" s="94">
        <f t="shared" si="26"/>
        <v>1233.8</v>
      </c>
      <c r="V78" s="94">
        <f t="shared" si="26"/>
        <v>1233.8</v>
      </c>
      <c r="W78" s="94">
        <f t="shared" si="26"/>
        <v>1279.46</v>
      </c>
      <c r="X78" s="94">
        <f t="shared" si="26"/>
        <v>1279.46</v>
      </c>
      <c r="Y78" s="94">
        <f t="shared" si="26"/>
        <v>1586.7</v>
      </c>
      <c r="Z78" s="94">
        <f t="shared" si="26"/>
        <v>1586.7</v>
      </c>
      <c r="AA78" s="94">
        <f t="shared" si="26"/>
        <v>413.18</v>
      </c>
      <c r="AB78" s="94">
        <f t="shared" ref="AB78:AD78" si="27">SUM(AB76:AB77)</f>
        <v>413.18</v>
      </c>
      <c r="AC78" s="94">
        <f t="shared" si="27"/>
        <v>9020.4000000000015</v>
      </c>
      <c r="AD78" s="95">
        <f t="shared" si="27"/>
        <v>9020.4000000000015</v>
      </c>
    </row>
    <row r="79" spans="1:30" s="9" customFormat="1" ht="37.5" customHeight="1" thickBot="1">
      <c r="A79" s="10"/>
      <c r="B79" s="180"/>
      <c r="C79" s="166" t="s">
        <v>123</v>
      </c>
      <c r="D79" s="47" t="s">
        <v>86</v>
      </c>
      <c r="E79" s="23">
        <v>4372</v>
      </c>
      <c r="F79" s="68">
        <v>4372</v>
      </c>
      <c r="G79" s="24">
        <v>6454</v>
      </c>
      <c r="H79" s="68">
        <v>6454</v>
      </c>
      <c r="I79" s="25">
        <v>3928</v>
      </c>
      <c r="J79" s="68">
        <v>3928</v>
      </c>
      <c r="K79" s="24">
        <v>7028</v>
      </c>
      <c r="L79" s="68">
        <v>7288</v>
      </c>
      <c r="M79" s="26">
        <v>7983</v>
      </c>
      <c r="N79" s="68">
        <v>10103</v>
      </c>
      <c r="O79" s="26">
        <v>11092</v>
      </c>
      <c r="P79" s="68">
        <v>12433.4</v>
      </c>
      <c r="Q79" s="24">
        <v>6848</v>
      </c>
      <c r="R79" s="68">
        <v>6848</v>
      </c>
      <c r="S79" s="26">
        <v>4951</v>
      </c>
      <c r="T79" s="89">
        <v>4951</v>
      </c>
      <c r="U79" s="26">
        <v>2612</v>
      </c>
      <c r="V79" s="89">
        <v>2612</v>
      </c>
      <c r="W79" s="23">
        <v>5262</v>
      </c>
      <c r="X79" s="90">
        <v>5262</v>
      </c>
      <c r="Y79" s="26">
        <v>14979</v>
      </c>
      <c r="Z79" s="91">
        <v>14979</v>
      </c>
      <c r="AA79" s="28">
        <v>6733</v>
      </c>
      <c r="AB79" s="97">
        <v>6733</v>
      </c>
      <c r="AC79" s="27">
        <f t="shared" si="24"/>
        <v>82242</v>
      </c>
      <c r="AD79" s="92">
        <f t="shared" si="24"/>
        <v>85963.4</v>
      </c>
    </row>
    <row r="80" spans="1:30" s="9" customFormat="1" ht="45" customHeight="1" thickBot="1">
      <c r="A80" s="10"/>
      <c r="B80" s="180"/>
      <c r="C80" s="167"/>
      <c r="D80" s="47" t="s">
        <v>124</v>
      </c>
      <c r="E80" s="23">
        <v>150</v>
      </c>
      <c r="F80" s="68">
        <v>150</v>
      </c>
      <c r="G80" s="24">
        <v>430</v>
      </c>
      <c r="H80" s="68">
        <v>430</v>
      </c>
      <c r="I80" s="25">
        <v>230</v>
      </c>
      <c r="J80" s="68">
        <v>230</v>
      </c>
      <c r="K80" s="24">
        <v>485</v>
      </c>
      <c r="L80" s="68">
        <v>485</v>
      </c>
      <c r="M80" s="26">
        <v>0</v>
      </c>
      <c r="N80" s="68">
        <v>0</v>
      </c>
      <c r="O80" s="26">
        <v>917</v>
      </c>
      <c r="P80" s="68">
        <v>917</v>
      </c>
      <c r="Q80" s="24">
        <v>182</v>
      </c>
      <c r="R80" s="68">
        <v>182</v>
      </c>
      <c r="S80" s="26">
        <v>60</v>
      </c>
      <c r="T80" s="89">
        <v>60</v>
      </c>
      <c r="U80" s="26">
        <v>0</v>
      </c>
      <c r="V80" s="89">
        <v>0</v>
      </c>
      <c r="W80" s="23">
        <v>920</v>
      </c>
      <c r="X80" s="90">
        <v>920</v>
      </c>
      <c r="Y80" s="26">
        <v>160</v>
      </c>
      <c r="Z80" s="91">
        <v>160</v>
      </c>
      <c r="AA80" s="28">
        <v>270</v>
      </c>
      <c r="AB80" s="97">
        <v>270</v>
      </c>
      <c r="AC80" s="27">
        <f t="shared" si="24"/>
        <v>3804</v>
      </c>
      <c r="AD80" s="92">
        <f t="shared" si="24"/>
        <v>3804</v>
      </c>
    </row>
    <row r="81" spans="1:30" s="9" customFormat="1" ht="37.5" customHeight="1" thickBot="1">
      <c r="A81" s="10"/>
      <c r="B81" s="181"/>
      <c r="C81" s="191" t="s">
        <v>105</v>
      </c>
      <c r="D81" s="178"/>
      <c r="E81" s="93">
        <f t="shared" ref="E81:AD81" si="28">SUM(E79:E80)</f>
        <v>4522</v>
      </c>
      <c r="F81" s="94">
        <f t="shared" si="28"/>
        <v>4522</v>
      </c>
      <c r="G81" s="94">
        <f t="shared" si="28"/>
        <v>6884</v>
      </c>
      <c r="H81" s="94">
        <f t="shared" si="28"/>
        <v>6884</v>
      </c>
      <c r="I81" s="94">
        <f t="shared" si="28"/>
        <v>4158</v>
      </c>
      <c r="J81" s="94">
        <f t="shared" si="28"/>
        <v>4158</v>
      </c>
      <c r="K81" s="94">
        <f t="shared" si="28"/>
        <v>7513</v>
      </c>
      <c r="L81" s="94">
        <f t="shared" si="28"/>
        <v>7773</v>
      </c>
      <c r="M81" s="94">
        <f t="shared" si="28"/>
        <v>7983</v>
      </c>
      <c r="N81" s="94">
        <f t="shared" si="28"/>
        <v>10103</v>
      </c>
      <c r="O81" s="94">
        <f t="shared" si="28"/>
        <v>12009</v>
      </c>
      <c r="P81" s="94">
        <f t="shared" si="28"/>
        <v>13350.4</v>
      </c>
      <c r="Q81" s="94">
        <f t="shared" si="28"/>
        <v>7030</v>
      </c>
      <c r="R81" s="94">
        <f t="shared" si="28"/>
        <v>7030</v>
      </c>
      <c r="S81" s="94">
        <f t="shared" si="28"/>
        <v>5011</v>
      </c>
      <c r="T81" s="94">
        <f t="shared" si="28"/>
        <v>5011</v>
      </c>
      <c r="U81" s="94">
        <f t="shared" si="28"/>
        <v>2612</v>
      </c>
      <c r="V81" s="94">
        <f t="shared" si="28"/>
        <v>2612</v>
      </c>
      <c r="W81" s="94">
        <f t="shared" si="28"/>
        <v>6182</v>
      </c>
      <c r="X81" s="94">
        <f t="shared" si="28"/>
        <v>6182</v>
      </c>
      <c r="Y81" s="94">
        <f t="shared" si="28"/>
        <v>15139</v>
      </c>
      <c r="Z81" s="94">
        <f t="shared" si="28"/>
        <v>15139</v>
      </c>
      <c r="AA81" s="94">
        <f t="shared" si="28"/>
        <v>7003</v>
      </c>
      <c r="AB81" s="94">
        <f t="shared" si="28"/>
        <v>7003</v>
      </c>
      <c r="AC81" s="94">
        <f t="shared" si="28"/>
        <v>86046</v>
      </c>
      <c r="AD81" s="95">
        <f t="shared" si="28"/>
        <v>89767.4</v>
      </c>
    </row>
    <row r="82" spans="1:30" s="9" customFormat="1" ht="43.5" customHeight="1" thickBot="1">
      <c r="A82" s="10"/>
      <c r="B82" s="150" t="s">
        <v>92</v>
      </c>
      <c r="C82" s="151"/>
      <c r="D82" s="152"/>
      <c r="E82" s="101">
        <f t="shared" ref="E82:AD82" si="29">E75+E78+E81</f>
        <v>12299.64</v>
      </c>
      <c r="F82" s="102">
        <f t="shared" si="29"/>
        <v>12299.64</v>
      </c>
      <c r="G82" s="102">
        <f t="shared" si="29"/>
        <v>25440.350000000002</v>
      </c>
      <c r="H82" s="102">
        <f t="shared" si="29"/>
        <v>25440.350000000002</v>
      </c>
      <c r="I82" s="102">
        <f t="shared" si="29"/>
        <v>13018.07</v>
      </c>
      <c r="J82" s="102">
        <f t="shared" si="29"/>
        <v>13018.07</v>
      </c>
      <c r="K82" s="102">
        <f t="shared" si="29"/>
        <v>24688.53</v>
      </c>
      <c r="L82" s="102">
        <f t="shared" si="29"/>
        <v>24948.53</v>
      </c>
      <c r="M82" s="102">
        <f t="shared" si="29"/>
        <v>8835.42</v>
      </c>
      <c r="N82" s="102">
        <f t="shared" si="29"/>
        <v>10955.42</v>
      </c>
      <c r="O82" s="102">
        <f t="shared" si="29"/>
        <v>14764</v>
      </c>
      <c r="P82" s="102">
        <f t="shared" si="29"/>
        <v>16105.4</v>
      </c>
      <c r="Q82" s="102">
        <f t="shared" si="29"/>
        <v>14835</v>
      </c>
      <c r="R82" s="102">
        <f t="shared" si="29"/>
        <v>14835</v>
      </c>
      <c r="S82" s="102">
        <f t="shared" si="29"/>
        <v>15474.18</v>
      </c>
      <c r="T82" s="102">
        <f t="shared" si="29"/>
        <v>18174.18</v>
      </c>
      <c r="U82" s="102">
        <f t="shared" si="29"/>
        <v>16917.55</v>
      </c>
      <c r="V82" s="102">
        <f t="shared" si="29"/>
        <v>16917.55</v>
      </c>
      <c r="W82" s="102">
        <f t="shared" si="29"/>
        <v>43549.69</v>
      </c>
      <c r="X82" s="102">
        <f t="shared" si="29"/>
        <v>43549.69</v>
      </c>
      <c r="Y82" s="102">
        <f t="shared" si="29"/>
        <v>31981.7</v>
      </c>
      <c r="Z82" s="102">
        <f t="shared" si="29"/>
        <v>31981.7</v>
      </c>
      <c r="AA82" s="102">
        <f t="shared" si="29"/>
        <v>32758.3</v>
      </c>
      <c r="AB82" s="102">
        <f t="shared" si="29"/>
        <v>32758.3</v>
      </c>
      <c r="AC82" s="102">
        <f t="shared" si="29"/>
        <v>254562.43</v>
      </c>
      <c r="AD82" s="103">
        <f t="shared" si="29"/>
        <v>260983.83</v>
      </c>
    </row>
    <row r="83" spans="1:30" s="9" customFormat="1" ht="56.25" customHeight="1" thickBot="1">
      <c r="A83" s="10"/>
      <c r="B83" s="192" t="s">
        <v>97</v>
      </c>
      <c r="C83" s="56" t="s">
        <v>75</v>
      </c>
      <c r="D83" s="47" t="s">
        <v>76</v>
      </c>
      <c r="E83" s="41">
        <v>37866</v>
      </c>
      <c r="F83" s="68">
        <v>37866</v>
      </c>
      <c r="G83" s="50">
        <v>68472</v>
      </c>
      <c r="H83" s="68">
        <v>68472</v>
      </c>
      <c r="I83" s="60">
        <v>72370</v>
      </c>
      <c r="J83" s="68">
        <v>72829</v>
      </c>
      <c r="K83" s="50">
        <v>64419</v>
      </c>
      <c r="L83" s="68">
        <v>64419</v>
      </c>
      <c r="M83" s="45">
        <v>49585.68</v>
      </c>
      <c r="N83" s="68">
        <v>49585.68</v>
      </c>
      <c r="O83" s="45">
        <v>77102</v>
      </c>
      <c r="P83" s="68">
        <v>77102</v>
      </c>
      <c r="Q83" s="50">
        <v>50865</v>
      </c>
      <c r="R83" s="68">
        <v>50865</v>
      </c>
      <c r="S83" s="45">
        <v>40058</v>
      </c>
      <c r="T83" s="89">
        <v>40058</v>
      </c>
      <c r="U83" s="45">
        <v>62342</v>
      </c>
      <c r="V83" s="89">
        <v>62342</v>
      </c>
      <c r="W83" s="41">
        <v>79502</v>
      </c>
      <c r="X83" s="90">
        <v>79502</v>
      </c>
      <c r="Y83" s="45">
        <v>71096</v>
      </c>
      <c r="Z83" s="91">
        <v>71096</v>
      </c>
      <c r="AA83" s="61">
        <v>58331</v>
      </c>
      <c r="AB83" s="132">
        <v>58331</v>
      </c>
      <c r="AC83" s="27">
        <f t="shared" si="24"/>
        <v>732008.67999999993</v>
      </c>
      <c r="AD83" s="92">
        <f t="shared" si="24"/>
        <v>732467.67999999993</v>
      </c>
    </row>
    <row r="84" spans="1:30" s="9" customFormat="1" ht="37.5" customHeight="1" thickBot="1">
      <c r="A84" s="10"/>
      <c r="B84" s="193"/>
      <c r="C84" s="155" t="s">
        <v>105</v>
      </c>
      <c r="D84" s="156"/>
      <c r="E84" s="93">
        <f t="shared" ref="E84:AA84" si="30">SUM(E83)</f>
        <v>37866</v>
      </c>
      <c r="F84" s="94">
        <f t="shared" si="30"/>
        <v>37866</v>
      </c>
      <c r="G84" s="94">
        <f t="shared" si="30"/>
        <v>68472</v>
      </c>
      <c r="H84" s="94">
        <f t="shared" si="30"/>
        <v>68472</v>
      </c>
      <c r="I84" s="94">
        <f t="shared" si="30"/>
        <v>72370</v>
      </c>
      <c r="J84" s="94">
        <f t="shared" si="30"/>
        <v>72829</v>
      </c>
      <c r="K84" s="94">
        <f t="shared" si="30"/>
        <v>64419</v>
      </c>
      <c r="L84" s="94">
        <f t="shared" si="30"/>
        <v>64419</v>
      </c>
      <c r="M84" s="94">
        <f t="shared" si="30"/>
        <v>49585.68</v>
      </c>
      <c r="N84" s="94">
        <f t="shared" si="30"/>
        <v>49585.68</v>
      </c>
      <c r="O84" s="94">
        <f t="shared" si="30"/>
        <v>77102</v>
      </c>
      <c r="P84" s="94">
        <f t="shared" si="30"/>
        <v>77102</v>
      </c>
      <c r="Q84" s="94">
        <f t="shared" si="30"/>
        <v>50865</v>
      </c>
      <c r="R84" s="94">
        <f t="shared" si="30"/>
        <v>50865</v>
      </c>
      <c r="S84" s="94">
        <f t="shared" si="30"/>
        <v>40058</v>
      </c>
      <c r="T84" s="94">
        <f t="shared" si="30"/>
        <v>40058</v>
      </c>
      <c r="U84" s="94">
        <f t="shared" si="30"/>
        <v>62342</v>
      </c>
      <c r="V84" s="94">
        <f t="shared" si="30"/>
        <v>62342</v>
      </c>
      <c r="W84" s="94">
        <f t="shared" si="30"/>
        <v>79502</v>
      </c>
      <c r="X84" s="94">
        <f t="shared" si="30"/>
        <v>79502</v>
      </c>
      <c r="Y84" s="94">
        <f t="shared" si="30"/>
        <v>71096</v>
      </c>
      <c r="Z84" s="94">
        <f t="shared" si="30"/>
        <v>71096</v>
      </c>
      <c r="AA84" s="94">
        <f t="shared" si="30"/>
        <v>58331</v>
      </c>
      <c r="AB84" s="94">
        <f t="shared" ref="AB84:AD85" si="31">SUM(AB83)</f>
        <v>58331</v>
      </c>
      <c r="AC84" s="94">
        <f t="shared" si="31"/>
        <v>732008.67999999993</v>
      </c>
      <c r="AD84" s="95">
        <f t="shared" si="31"/>
        <v>732467.67999999993</v>
      </c>
    </row>
    <row r="85" spans="1:30" s="9" customFormat="1" ht="42" customHeight="1" thickBot="1">
      <c r="A85" s="10"/>
      <c r="B85" s="194" t="s">
        <v>92</v>
      </c>
      <c r="C85" s="195"/>
      <c r="D85" s="196"/>
      <c r="E85" s="101">
        <f t="shared" ref="E85:AA85" si="32">SUM(E84)</f>
        <v>37866</v>
      </c>
      <c r="F85" s="102">
        <f t="shared" si="32"/>
        <v>37866</v>
      </c>
      <c r="G85" s="102">
        <f t="shared" si="32"/>
        <v>68472</v>
      </c>
      <c r="H85" s="102">
        <f t="shared" si="32"/>
        <v>68472</v>
      </c>
      <c r="I85" s="102">
        <f t="shared" si="32"/>
        <v>72370</v>
      </c>
      <c r="J85" s="102">
        <f t="shared" si="32"/>
        <v>72829</v>
      </c>
      <c r="K85" s="102">
        <f t="shared" si="32"/>
        <v>64419</v>
      </c>
      <c r="L85" s="102">
        <f t="shared" si="32"/>
        <v>64419</v>
      </c>
      <c r="M85" s="102">
        <f t="shared" si="32"/>
        <v>49585.68</v>
      </c>
      <c r="N85" s="102">
        <f t="shared" si="32"/>
        <v>49585.68</v>
      </c>
      <c r="O85" s="102">
        <f t="shared" si="32"/>
        <v>77102</v>
      </c>
      <c r="P85" s="102">
        <f t="shared" si="32"/>
        <v>77102</v>
      </c>
      <c r="Q85" s="102">
        <f t="shared" si="32"/>
        <v>50865</v>
      </c>
      <c r="R85" s="102">
        <f t="shared" si="32"/>
        <v>50865</v>
      </c>
      <c r="S85" s="102">
        <f t="shared" si="32"/>
        <v>40058</v>
      </c>
      <c r="T85" s="102">
        <f t="shared" si="32"/>
        <v>40058</v>
      </c>
      <c r="U85" s="102">
        <f t="shared" si="32"/>
        <v>62342</v>
      </c>
      <c r="V85" s="102">
        <f t="shared" si="32"/>
        <v>62342</v>
      </c>
      <c r="W85" s="102">
        <f t="shared" si="32"/>
        <v>79502</v>
      </c>
      <c r="X85" s="102">
        <f t="shared" si="32"/>
        <v>79502</v>
      </c>
      <c r="Y85" s="102">
        <f t="shared" si="32"/>
        <v>71096</v>
      </c>
      <c r="Z85" s="102">
        <f t="shared" si="32"/>
        <v>71096</v>
      </c>
      <c r="AA85" s="102">
        <f t="shared" si="32"/>
        <v>58331</v>
      </c>
      <c r="AB85" s="102">
        <f t="shared" si="31"/>
        <v>58331</v>
      </c>
      <c r="AC85" s="102">
        <f t="shared" si="31"/>
        <v>732008.67999999993</v>
      </c>
      <c r="AD85" s="103">
        <f t="shared" si="31"/>
        <v>732467.67999999993</v>
      </c>
    </row>
    <row r="86" spans="1:30" s="9" customFormat="1" ht="60.75" customHeight="1" thickBot="1">
      <c r="A86" s="10"/>
      <c r="B86" s="179" t="s">
        <v>98</v>
      </c>
      <c r="C86" s="64" t="s">
        <v>66</v>
      </c>
      <c r="D86" s="65" t="s">
        <v>67</v>
      </c>
      <c r="E86" s="41">
        <v>869.5</v>
      </c>
      <c r="F86" s="68">
        <v>869.5</v>
      </c>
      <c r="G86" s="41">
        <v>14679</v>
      </c>
      <c r="H86" s="68">
        <v>14790</v>
      </c>
      <c r="I86" s="41">
        <v>17878.600000000002</v>
      </c>
      <c r="J86" s="68">
        <v>17878.600000000002</v>
      </c>
      <c r="K86" s="41">
        <v>2725</v>
      </c>
      <c r="L86" s="68">
        <v>2725</v>
      </c>
      <c r="M86" s="41">
        <v>0</v>
      </c>
      <c r="N86" s="68">
        <v>0</v>
      </c>
      <c r="O86" s="41">
        <v>3300</v>
      </c>
      <c r="P86" s="68">
        <v>3360</v>
      </c>
      <c r="Q86" s="41">
        <v>540</v>
      </c>
      <c r="R86" s="68">
        <v>540</v>
      </c>
      <c r="S86" s="41">
        <v>1218.5999999999999</v>
      </c>
      <c r="T86" s="89">
        <v>1218.5999999999999</v>
      </c>
      <c r="U86" s="41">
        <v>1355.5</v>
      </c>
      <c r="V86" s="89">
        <v>1355.5</v>
      </c>
      <c r="W86" s="41">
        <v>1269</v>
      </c>
      <c r="X86" s="90">
        <v>1269</v>
      </c>
      <c r="Y86" s="41">
        <v>804</v>
      </c>
      <c r="Z86" s="91">
        <v>804</v>
      </c>
      <c r="AA86" s="30">
        <v>1665.6</v>
      </c>
      <c r="AB86" s="120">
        <v>1665.6</v>
      </c>
      <c r="AC86" s="27">
        <f t="shared" si="24"/>
        <v>46304.800000000003</v>
      </c>
      <c r="AD86" s="92">
        <f t="shared" si="24"/>
        <v>46475.8</v>
      </c>
    </row>
    <row r="87" spans="1:30" s="9" customFormat="1" ht="53.25" customHeight="1" thickBot="1">
      <c r="A87" s="10"/>
      <c r="B87" s="180"/>
      <c r="C87" s="168" t="s">
        <v>105</v>
      </c>
      <c r="D87" s="169"/>
      <c r="E87" s="93">
        <f t="shared" ref="E87:AD87" si="33">SUM(E86)</f>
        <v>869.5</v>
      </c>
      <c r="F87" s="94">
        <f t="shared" si="33"/>
        <v>869.5</v>
      </c>
      <c r="G87" s="94">
        <f t="shared" si="33"/>
        <v>14679</v>
      </c>
      <c r="H87" s="94">
        <f t="shared" si="33"/>
        <v>14790</v>
      </c>
      <c r="I87" s="94">
        <f t="shared" si="33"/>
        <v>17878.600000000002</v>
      </c>
      <c r="J87" s="94">
        <f t="shared" si="33"/>
        <v>17878.600000000002</v>
      </c>
      <c r="K87" s="94">
        <f t="shared" si="33"/>
        <v>2725</v>
      </c>
      <c r="L87" s="94">
        <f t="shared" si="33"/>
        <v>2725</v>
      </c>
      <c r="M87" s="94">
        <f t="shared" si="33"/>
        <v>0</v>
      </c>
      <c r="N87" s="94">
        <f t="shared" si="33"/>
        <v>0</v>
      </c>
      <c r="O87" s="94">
        <f t="shared" si="33"/>
        <v>3300</v>
      </c>
      <c r="P87" s="94">
        <f t="shared" si="33"/>
        <v>3360</v>
      </c>
      <c r="Q87" s="94">
        <f t="shared" si="33"/>
        <v>540</v>
      </c>
      <c r="R87" s="94">
        <f t="shared" si="33"/>
        <v>540</v>
      </c>
      <c r="S87" s="94">
        <f t="shared" si="33"/>
        <v>1218.5999999999999</v>
      </c>
      <c r="T87" s="94">
        <f t="shared" si="33"/>
        <v>1218.5999999999999</v>
      </c>
      <c r="U87" s="94">
        <f t="shared" si="33"/>
        <v>1355.5</v>
      </c>
      <c r="V87" s="94">
        <f t="shared" si="33"/>
        <v>1355.5</v>
      </c>
      <c r="W87" s="94">
        <f t="shared" si="33"/>
        <v>1269</v>
      </c>
      <c r="X87" s="94">
        <f t="shared" si="33"/>
        <v>1269</v>
      </c>
      <c r="Y87" s="94">
        <f t="shared" si="33"/>
        <v>804</v>
      </c>
      <c r="Z87" s="94">
        <f t="shared" si="33"/>
        <v>804</v>
      </c>
      <c r="AA87" s="94">
        <f t="shared" si="33"/>
        <v>1665.6</v>
      </c>
      <c r="AB87" s="94">
        <f t="shared" si="33"/>
        <v>1665.6</v>
      </c>
      <c r="AC87" s="94">
        <f t="shared" si="33"/>
        <v>46304.800000000003</v>
      </c>
      <c r="AD87" s="95">
        <f t="shared" si="33"/>
        <v>46475.8</v>
      </c>
    </row>
    <row r="88" spans="1:30" s="9" customFormat="1" ht="45" customHeight="1" thickBot="1">
      <c r="A88" s="10"/>
      <c r="B88" s="180"/>
      <c r="C88" s="56" t="s">
        <v>20</v>
      </c>
      <c r="D88" s="47" t="s">
        <v>85</v>
      </c>
      <c r="E88" s="29">
        <v>0</v>
      </c>
      <c r="F88" s="68">
        <v>0</v>
      </c>
      <c r="G88" s="24">
        <v>0</v>
      </c>
      <c r="H88" s="68">
        <v>0</v>
      </c>
      <c r="I88" s="38">
        <v>0</v>
      </c>
      <c r="J88" s="68">
        <v>0</v>
      </c>
      <c r="K88" s="38">
        <v>0</v>
      </c>
      <c r="L88" s="68">
        <v>0</v>
      </c>
      <c r="M88" s="60">
        <v>0</v>
      </c>
      <c r="N88" s="68">
        <v>0</v>
      </c>
      <c r="O88" s="60">
        <v>0</v>
      </c>
      <c r="P88" s="68">
        <v>0</v>
      </c>
      <c r="Q88" s="60">
        <v>0</v>
      </c>
      <c r="R88" s="68">
        <v>0</v>
      </c>
      <c r="S88" s="60">
        <v>0</v>
      </c>
      <c r="T88" s="89">
        <v>0</v>
      </c>
      <c r="U88" s="60">
        <v>0</v>
      </c>
      <c r="V88" s="89">
        <v>0</v>
      </c>
      <c r="W88" s="60">
        <v>0</v>
      </c>
      <c r="X88" s="90">
        <v>0</v>
      </c>
      <c r="Y88" s="60">
        <v>0</v>
      </c>
      <c r="Z88" s="91">
        <v>0</v>
      </c>
      <c r="AA88" s="66">
        <v>0</v>
      </c>
      <c r="AB88" s="97">
        <v>0</v>
      </c>
      <c r="AC88" s="27">
        <f t="shared" si="24"/>
        <v>0</v>
      </c>
      <c r="AD88" s="92">
        <f t="shared" si="24"/>
        <v>0</v>
      </c>
    </row>
    <row r="89" spans="1:30" s="9" customFormat="1" ht="45" customHeight="1" thickBot="1">
      <c r="A89" s="10"/>
      <c r="B89" s="181"/>
      <c r="C89" s="197" t="s">
        <v>105</v>
      </c>
      <c r="D89" s="198"/>
      <c r="E89" s="124">
        <f t="shared" ref="E89:AD89" si="34">SUM(E88)</f>
        <v>0</v>
      </c>
      <c r="F89" s="125">
        <f t="shared" si="34"/>
        <v>0</v>
      </c>
      <c r="G89" s="125">
        <f t="shared" si="34"/>
        <v>0</v>
      </c>
      <c r="H89" s="125">
        <f t="shared" si="34"/>
        <v>0</v>
      </c>
      <c r="I89" s="125">
        <f t="shared" si="34"/>
        <v>0</v>
      </c>
      <c r="J89" s="125">
        <f t="shared" si="34"/>
        <v>0</v>
      </c>
      <c r="K89" s="125">
        <f t="shared" si="34"/>
        <v>0</v>
      </c>
      <c r="L89" s="125">
        <f t="shared" si="34"/>
        <v>0</v>
      </c>
      <c r="M89" s="125">
        <f t="shared" si="34"/>
        <v>0</v>
      </c>
      <c r="N89" s="125">
        <f t="shared" si="34"/>
        <v>0</v>
      </c>
      <c r="O89" s="125">
        <f t="shared" si="34"/>
        <v>0</v>
      </c>
      <c r="P89" s="125">
        <f t="shared" si="34"/>
        <v>0</v>
      </c>
      <c r="Q89" s="125">
        <f t="shared" si="34"/>
        <v>0</v>
      </c>
      <c r="R89" s="125">
        <f t="shared" si="34"/>
        <v>0</v>
      </c>
      <c r="S89" s="125">
        <f t="shared" si="34"/>
        <v>0</v>
      </c>
      <c r="T89" s="125">
        <f t="shared" si="34"/>
        <v>0</v>
      </c>
      <c r="U89" s="125">
        <f t="shared" si="34"/>
        <v>0</v>
      </c>
      <c r="V89" s="125">
        <f t="shared" si="34"/>
        <v>0</v>
      </c>
      <c r="W89" s="125">
        <f t="shared" si="34"/>
        <v>0</v>
      </c>
      <c r="X89" s="125">
        <f t="shared" si="34"/>
        <v>0</v>
      </c>
      <c r="Y89" s="125">
        <f t="shared" si="34"/>
        <v>0</v>
      </c>
      <c r="Z89" s="125">
        <f t="shared" si="34"/>
        <v>0</v>
      </c>
      <c r="AA89" s="125">
        <f t="shared" si="34"/>
        <v>0</v>
      </c>
      <c r="AB89" s="125">
        <f t="shared" si="34"/>
        <v>0</v>
      </c>
      <c r="AC89" s="125">
        <f t="shared" si="34"/>
        <v>0</v>
      </c>
      <c r="AD89" s="126">
        <f t="shared" si="34"/>
        <v>0</v>
      </c>
    </row>
    <row r="90" spans="1:30" s="9" customFormat="1" ht="45" customHeight="1" thickBot="1">
      <c r="A90" s="10"/>
      <c r="B90" s="163" t="s">
        <v>92</v>
      </c>
      <c r="C90" s="164"/>
      <c r="D90" s="165"/>
      <c r="E90" s="101">
        <f t="shared" ref="E90:AD90" si="35">E87+E89</f>
        <v>869.5</v>
      </c>
      <c r="F90" s="102">
        <f t="shared" si="35"/>
        <v>869.5</v>
      </c>
      <c r="G90" s="102">
        <f t="shared" si="35"/>
        <v>14679</v>
      </c>
      <c r="H90" s="102">
        <f t="shared" si="35"/>
        <v>14790</v>
      </c>
      <c r="I90" s="102">
        <f t="shared" si="35"/>
        <v>17878.600000000002</v>
      </c>
      <c r="J90" s="102">
        <f t="shared" si="35"/>
        <v>17878.600000000002</v>
      </c>
      <c r="K90" s="102">
        <f t="shared" si="35"/>
        <v>2725</v>
      </c>
      <c r="L90" s="102">
        <f t="shared" si="35"/>
        <v>2725</v>
      </c>
      <c r="M90" s="102">
        <f t="shared" si="35"/>
        <v>0</v>
      </c>
      <c r="N90" s="102">
        <f t="shared" si="35"/>
        <v>0</v>
      </c>
      <c r="O90" s="102">
        <f t="shared" si="35"/>
        <v>3300</v>
      </c>
      <c r="P90" s="102">
        <f t="shared" si="35"/>
        <v>3360</v>
      </c>
      <c r="Q90" s="102">
        <f t="shared" si="35"/>
        <v>540</v>
      </c>
      <c r="R90" s="102">
        <f t="shared" si="35"/>
        <v>540</v>
      </c>
      <c r="S90" s="102">
        <f t="shared" si="35"/>
        <v>1218.5999999999999</v>
      </c>
      <c r="T90" s="102">
        <f t="shared" si="35"/>
        <v>1218.5999999999999</v>
      </c>
      <c r="U90" s="102">
        <f t="shared" si="35"/>
        <v>1355.5</v>
      </c>
      <c r="V90" s="102">
        <f t="shared" si="35"/>
        <v>1355.5</v>
      </c>
      <c r="W90" s="102">
        <f t="shared" si="35"/>
        <v>1269</v>
      </c>
      <c r="X90" s="102">
        <f t="shared" si="35"/>
        <v>1269</v>
      </c>
      <c r="Y90" s="102">
        <f t="shared" si="35"/>
        <v>804</v>
      </c>
      <c r="Z90" s="102">
        <f t="shared" si="35"/>
        <v>804</v>
      </c>
      <c r="AA90" s="102">
        <f t="shared" si="35"/>
        <v>1665.6</v>
      </c>
      <c r="AB90" s="102">
        <f t="shared" si="35"/>
        <v>1665.6</v>
      </c>
      <c r="AC90" s="102">
        <f t="shared" si="35"/>
        <v>46304.800000000003</v>
      </c>
      <c r="AD90" s="103">
        <f t="shared" si="35"/>
        <v>46475.8</v>
      </c>
    </row>
    <row r="91" spans="1:30" s="9" customFormat="1" ht="52.5" customHeight="1" thickBot="1">
      <c r="A91" s="10"/>
      <c r="B91" s="179" t="s">
        <v>99</v>
      </c>
      <c r="C91" s="56" t="s">
        <v>68</v>
      </c>
      <c r="D91" s="47" t="s">
        <v>69</v>
      </c>
      <c r="E91" s="29">
        <v>3380</v>
      </c>
      <c r="F91" s="68">
        <v>5200</v>
      </c>
      <c r="G91" s="24">
        <v>4848</v>
      </c>
      <c r="H91" s="68">
        <v>6200</v>
      </c>
      <c r="I91" s="32">
        <v>2350</v>
      </c>
      <c r="J91" s="68">
        <v>6400</v>
      </c>
      <c r="K91" s="24">
        <v>4697.5</v>
      </c>
      <c r="L91" s="68">
        <v>7120</v>
      </c>
      <c r="M91" s="67">
        <v>3892</v>
      </c>
      <c r="N91" s="68">
        <v>7183.27</v>
      </c>
      <c r="O91" s="67">
        <v>4904.7</v>
      </c>
      <c r="P91" s="68">
        <v>5714.79</v>
      </c>
      <c r="Q91" s="67">
        <v>6285.95</v>
      </c>
      <c r="R91" s="68">
        <v>7060</v>
      </c>
      <c r="S91" s="67">
        <v>5287</v>
      </c>
      <c r="T91" s="89">
        <v>6265</v>
      </c>
      <c r="U91" s="67">
        <v>3387</v>
      </c>
      <c r="V91" s="89">
        <v>4380</v>
      </c>
      <c r="W91" s="67">
        <v>9290</v>
      </c>
      <c r="X91" s="90">
        <v>10395</v>
      </c>
      <c r="Y91" s="67">
        <v>2828.55</v>
      </c>
      <c r="Z91" s="91">
        <v>4775</v>
      </c>
      <c r="AA91" s="46">
        <v>4549.6000000000004</v>
      </c>
      <c r="AB91" s="97">
        <v>4968</v>
      </c>
      <c r="AC91" s="27">
        <f t="shared" si="24"/>
        <v>55700.3</v>
      </c>
      <c r="AD91" s="92">
        <f t="shared" si="24"/>
        <v>75661.06</v>
      </c>
    </row>
    <row r="92" spans="1:30" s="9" customFormat="1" ht="52.5" customHeight="1" thickBot="1">
      <c r="A92" s="10"/>
      <c r="B92" s="180"/>
      <c r="C92" s="168" t="s">
        <v>105</v>
      </c>
      <c r="D92" s="169"/>
      <c r="E92" s="59">
        <f t="shared" ref="E92:AA92" si="36">SUM(E91)</f>
        <v>3380</v>
      </c>
      <c r="F92" s="59">
        <f t="shared" si="36"/>
        <v>5200</v>
      </c>
      <c r="G92" s="59">
        <f t="shared" si="36"/>
        <v>4848</v>
      </c>
      <c r="H92" s="59">
        <f t="shared" si="36"/>
        <v>6200</v>
      </c>
      <c r="I92" s="59">
        <f t="shared" si="36"/>
        <v>2350</v>
      </c>
      <c r="J92" s="59">
        <f t="shared" si="36"/>
        <v>6400</v>
      </c>
      <c r="K92" s="59">
        <f t="shared" si="36"/>
        <v>4697.5</v>
      </c>
      <c r="L92" s="59">
        <f t="shared" si="36"/>
        <v>7120</v>
      </c>
      <c r="M92" s="59">
        <f t="shared" si="36"/>
        <v>3892</v>
      </c>
      <c r="N92" s="59">
        <f t="shared" si="36"/>
        <v>7183.27</v>
      </c>
      <c r="O92" s="59">
        <f t="shared" si="36"/>
        <v>4904.7</v>
      </c>
      <c r="P92" s="59">
        <f t="shared" si="36"/>
        <v>5714.79</v>
      </c>
      <c r="Q92" s="59">
        <f t="shared" si="36"/>
        <v>6285.95</v>
      </c>
      <c r="R92" s="59">
        <f t="shared" si="36"/>
        <v>7060</v>
      </c>
      <c r="S92" s="59">
        <f t="shared" si="36"/>
        <v>5287</v>
      </c>
      <c r="T92" s="59">
        <f t="shared" si="36"/>
        <v>6265</v>
      </c>
      <c r="U92" s="59">
        <f t="shared" si="36"/>
        <v>3387</v>
      </c>
      <c r="V92" s="59">
        <f t="shared" si="36"/>
        <v>4380</v>
      </c>
      <c r="W92" s="59">
        <f t="shared" si="36"/>
        <v>9290</v>
      </c>
      <c r="X92" s="59">
        <f t="shared" si="36"/>
        <v>10395</v>
      </c>
      <c r="Y92" s="59">
        <f t="shared" si="36"/>
        <v>2828.55</v>
      </c>
      <c r="Z92" s="59">
        <f t="shared" si="36"/>
        <v>4775</v>
      </c>
      <c r="AA92" s="59">
        <f t="shared" si="36"/>
        <v>4549.6000000000004</v>
      </c>
      <c r="AB92" s="59">
        <f t="shared" ref="AB92:AD92" si="37">SUM(AB91)</f>
        <v>4968</v>
      </c>
      <c r="AC92" s="59">
        <f t="shared" si="37"/>
        <v>55700.3</v>
      </c>
      <c r="AD92" s="133">
        <f t="shared" si="37"/>
        <v>75661.06</v>
      </c>
    </row>
    <row r="93" spans="1:30" s="9" customFormat="1" ht="53.25" customHeight="1" thickBot="1">
      <c r="A93" s="10"/>
      <c r="B93" s="180"/>
      <c r="C93" s="52" t="s">
        <v>146</v>
      </c>
      <c r="D93" s="47" t="s">
        <v>145</v>
      </c>
      <c r="E93" s="67">
        <v>0</v>
      </c>
      <c r="F93" s="68">
        <v>0</v>
      </c>
      <c r="G93" s="67">
        <v>0</v>
      </c>
      <c r="H93" s="68">
        <v>0</v>
      </c>
      <c r="I93" s="67">
        <v>0</v>
      </c>
      <c r="J93" s="68">
        <v>0</v>
      </c>
      <c r="K93" s="67">
        <v>0</v>
      </c>
      <c r="L93" s="68">
        <v>0</v>
      </c>
      <c r="M93" s="67">
        <v>0</v>
      </c>
      <c r="N93" s="68">
        <v>0</v>
      </c>
      <c r="O93" s="67">
        <v>0</v>
      </c>
      <c r="P93" s="68">
        <v>0</v>
      </c>
      <c r="Q93" s="67">
        <v>0</v>
      </c>
      <c r="R93" s="68">
        <v>0</v>
      </c>
      <c r="S93" s="67">
        <v>0</v>
      </c>
      <c r="T93" s="89">
        <v>0</v>
      </c>
      <c r="U93" s="67">
        <v>0</v>
      </c>
      <c r="V93" s="89">
        <v>0</v>
      </c>
      <c r="W93" s="67">
        <v>0</v>
      </c>
      <c r="X93" s="90">
        <v>0</v>
      </c>
      <c r="Y93" s="67">
        <v>0</v>
      </c>
      <c r="Z93" s="91">
        <v>0</v>
      </c>
      <c r="AA93" s="46">
        <v>0</v>
      </c>
      <c r="AB93" s="134">
        <v>0</v>
      </c>
      <c r="AC93" s="27">
        <f t="shared" si="24"/>
        <v>0</v>
      </c>
      <c r="AD93" s="92">
        <f t="shared" si="24"/>
        <v>0</v>
      </c>
    </row>
    <row r="94" spans="1:30" s="9" customFormat="1" ht="52.5" customHeight="1" thickBot="1">
      <c r="A94" s="10"/>
      <c r="B94" s="180"/>
      <c r="C94" s="191" t="s">
        <v>105</v>
      </c>
      <c r="D94" s="178"/>
      <c r="E94" s="93">
        <f t="shared" ref="E94:AD94" si="38">SUM(E93)</f>
        <v>0</v>
      </c>
      <c r="F94" s="94">
        <f t="shared" si="38"/>
        <v>0</v>
      </c>
      <c r="G94" s="94">
        <f t="shared" si="38"/>
        <v>0</v>
      </c>
      <c r="H94" s="94">
        <f t="shared" si="38"/>
        <v>0</v>
      </c>
      <c r="I94" s="94">
        <f t="shared" si="38"/>
        <v>0</v>
      </c>
      <c r="J94" s="94">
        <f t="shared" si="38"/>
        <v>0</v>
      </c>
      <c r="K94" s="94">
        <f t="shared" si="38"/>
        <v>0</v>
      </c>
      <c r="L94" s="94">
        <f t="shared" si="38"/>
        <v>0</v>
      </c>
      <c r="M94" s="94">
        <f t="shared" si="38"/>
        <v>0</v>
      </c>
      <c r="N94" s="94">
        <f t="shared" si="38"/>
        <v>0</v>
      </c>
      <c r="O94" s="94">
        <f t="shared" si="38"/>
        <v>0</v>
      </c>
      <c r="P94" s="94">
        <f t="shared" si="38"/>
        <v>0</v>
      </c>
      <c r="Q94" s="94">
        <f t="shared" si="38"/>
        <v>0</v>
      </c>
      <c r="R94" s="94">
        <f t="shared" si="38"/>
        <v>0</v>
      </c>
      <c r="S94" s="94">
        <f t="shared" si="38"/>
        <v>0</v>
      </c>
      <c r="T94" s="94">
        <f t="shared" si="38"/>
        <v>0</v>
      </c>
      <c r="U94" s="94">
        <f t="shared" si="38"/>
        <v>0</v>
      </c>
      <c r="V94" s="94">
        <f t="shared" si="38"/>
        <v>0</v>
      </c>
      <c r="W94" s="94">
        <f t="shared" si="38"/>
        <v>0</v>
      </c>
      <c r="X94" s="94">
        <f t="shared" si="38"/>
        <v>0</v>
      </c>
      <c r="Y94" s="94">
        <f t="shared" si="38"/>
        <v>0</v>
      </c>
      <c r="Z94" s="94">
        <f t="shared" si="38"/>
        <v>0</v>
      </c>
      <c r="AA94" s="94">
        <f t="shared" si="38"/>
        <v>0</v>
      </c>
      <c r="AB94" s="94">
        <f t="shared" si="38"/>
        <v>0</v>
      </c>
      <c r="AC94" s="94">
        <f t="shared" si="38"/>
        <v>0</v>
      </c>
      <c r="AD94" s="95">
        <f t="shared" si="38"/>
        <v>0</v>
      </c>
    </row>
    <row r="95" spans="1:30" s="9" customFormat="1" ht="78.75" customHeight="1" thickBot="1">
      <c r="A95" s="10"/>
      <c r="B95" s="180"/>
      <c r="C95" s="52" t="s">
        <v>1</v>
      </c>
      <c r="D95" s="47" t="s">
        <v>2</v>
      </c>
      <c r="E95" s="29">
        <v>0</v>
      </c>
      <c r="F95" s="68">
        <v>0</v>
      </c>
      <c r="G95" s="24">
        <v>0</v>
      </c>
      <c r="H95" s="68">
        <v>0</v>
      </c>
      <c r="I95" s="32">
        <v>0</v>
      </c>
      <c r="J95" s="68">
        <v>0</v>
      </c>
      <c r="K95" s="24">
        <v>0</v>
      </c>
      <c r="L95" s="68">
        <v>0</v>
      </c>
      <c r="M95" s="32">
        <v>0</v>
      </c>
      <c r="N95" s="68">
        <v>0</v>
      </c>
      <c r="O95" s="32">
        <v>0</v>
      </c>
      <c r="P95" s="68">
        <v>0</v>
      </c>
      <c r="Q95" s="32">
        <v>0</v>
      </c>
      <c r="R95" s="68">
        <v>0</v>
      </c>
      <c r="S95" s="32">
        <v>0</v>
      </c>
      <c r="T95" s="89">
        <v>0</v>
      </c>
      <c r="U95" s="32">
        <v>0</v>
      </c>
      <c r="V95" s="89">
        <v>0</v>
      </c>
      <c r="W95" s="32">
        <v>0</v>
      </c>
      <c r="X95" s="90">
        <v>0</v>
      </c>
      <c r="Y95" s="32">
        <v>0</v>
      </c>
      <c r="Z95" s="91">
        <v>0</v>
      </c>
      <c r="AA95" s="66">
        <v>0</v>
      </c>
      <c r="AB95" s="120">
        <v>0</v>
      </c>
      <c r="AC95" s="27">
        <f t="shared" si="24"/>
        <v>0</v>
      </c>
      <c r="AD95" s="92">
        <f t="shared" si="24"/>
        <v>0</v>
      </c>
    </row>
    <row r="96" spans="1:30" s="9" customFormat="1" ht="52.5" customHeight="1" thickBot="1">
      <c r="A96" s="10"/>
      <c r="B96" s="181"/>
      <c r="C96" s="168" t="s">
        <v>105</v>
      </c>
      <c r="D96" s="169"/>
      <c r="E96" s="93">
        <f t="shared" ref="E96:AD96" si="39">SUM(E95)</f>
        <v>0</v>
      </c>
      <c r="F96" s="94">
        <f t="shared" si="39"/>
        <v>0</v>
      </c>
      <c r="G96" s="94">
        <f t="shared" si="39"/>
        <v>0</v>
      </c>
      <c r="H96" s="94">
        <f t="shared" si="39"/>
        <v>0</v>
      </c>
      <c r="I96" s="94">
        <f t="shared" si="39"/>
        <v>0</v>
      </c>
      <c r="J96" s="94">
        <f t="shared" si="39"/>
        <v>0</v>
      </c>
      <c r="K96" s="94">
        <f t="shared" si="39"/>
        <v>0</v>
      </c>
      <c r="L96" s="94">
        <f t="shared" si="39"/>
        <v>0</v>
      </c>
      <c r="M96" s="94">
        <f t="shared" si="39"/>
        <v>0</v>
      </c>
      <c r="N96" s="94">
        <f t="shared" si="39"/>
        <v>0</v>
      </c>
      <c r="O96" s="94">
        <f t="shared" si="39"/>
        <v>0</v>
      </c>
      <c r="P96" s="94">
        <f t="shared" si="39"/>
        <v>0</v>
      </c>
      <c r="Q96" s="94">
        <f t="shared" si="39"/>
        <v>0</v>
      </c>
      <c r="R96" s="94">
        <f t="shared" si="39"/>
        <v>0</v>
      </c>
      <c r="S96" s="94">
        <f t="shared" si="39"/>
        <v>0</v>
      </c>
      <c r="T96" s="94">
        <f t="shared" si="39"/>
        <v>0</v>
      </c>
      <c r="U96" s="94">
        <f t="shared" si="39"/>
        <v>0</v>
      </c>
      <c r="V96" s="94">
        <f t="shared" si="39"/>
        <v>0</v>
      </c>
      <c r="W96" s="94">
        <f t="shared" si="39"/>
        <v>0</v>
      </c>
      <c r="X96" s="94">
        <f t="shared" si="39"/>
        <v>0</v>
      </c>
      <c r="Y96" s="94">
        <f t="shared" si="39"/>
        <v>0</v>
      </c>
      <c r="Z96" s="94">
        <f t="shared" si="39"/>
        <v>0</v>
      </c>
      <c r="AA96" s="94">
        <f t="shared" si="39"/>
        <v>0</v>
      </c>
      <c r="AB96" s="94">
        <f t="shared" si="39"/>
        <v>0</v>
      </c>
      <c r="AC96" s="94">
        <f t="shared" si="39"/>
        <v>0</v>
      </c>
      <c r="AD96" s="95">
        <f t="shared" si="39"/>
        <v>0</v>
      </c>
    </row>
    <row r="97" spans="1:30" s="9" customFormat="1" ht="52.5" customHeight="1" thickBot="1">
      <c r="A97" s="10"/>
      <c r="B97" s="163" t="s">
        <v>92</v>
      </c>
      <c r="C97" s="164"/>
      <c r="D97" s="165"/>
      <c r="E97" s="101">
        <f t="shared" ref="E97:AD97" si="40">E92+E94+E96</f>
        <v>3380</v>
      </c>
      <c r="F97" s="102">
        <f t="shared" si="40"/>
        <v>5200</v>
      </c>
      <c r="G97" s="102">
        <f t="shared" si="40"/>
        <v>4848</v>
      </c>
      <c r="H97" s="102">
        <f t="shared" si="40"/>
        <v>6200</v>
      </c>
      <c r="I97" s="102">
        <f t="shared" si="40"/>
        <v>2350</v>
      </c>
      <c r="J97" s="102">
        <f t="shared" si="40"/>
        <v>6400</v>
      </c>
      <c r="K97" s="102">
        <f t="shared" si="40"/>
        <v>4697.5</v>
      </c>
      <c r="L97" s="102">
        <f t="shared" si="40"/>
        <v>7120</v>
      </c>
      <c r="M97" s="102">
        <f t="shared" si="40"/>
        <v>3892</v>
      </c>
      <c r="N97" s="102">
        <f t="shared" si="40"/>
        <v>7183.27</v>
      </c>
      <c r="O97" s="102">
        <f t="shared" si="40"/>
        <v>4904.7</v>
      </c>
      <c r="P97" s="102">
        <f t="shared" si="40"/>
        <v>5714.79</v>
      </c>
      <c r="Q97" s="102">
        <f t="shared" si="40"/>
        <v>6285.95</v>
      </c>
      <c r="R97" s="102">
        <f t="shared" si="40"/>
        <v>7060</v>
      </c>
      <c r="S97" s="102">
        <f t="shared" si="40"/>
        <v>5287</v>
      </c>
      <c r="T97" s="102">
        <f t="shared" si="40"/>
        <v>6265</v>
      </c>
      <c r="U97" s="102">
        <f t="shared" si="40"/>
        <v>3387</v>
      </c>
      <c r="V97" s="102">
        <f t="shared" si="40"/>
        <v>4380</v>
      </c>
      <c r="W97" s="102">
        <f t="shared" si="40"/>
        <v>9290</v>
      </c>
      <c r="X97" s="102">
        <f t="shared" si="40"/>
        <v>10395</v>
      </c>
      <c r="Y97" s="102">
        <f t="shared" si="40"/>
        <v>2828.55</v>
      </c>
      <c r="Z97" s="102">
        <f t="shared" si="40"/>
        <v>4775</v>
      </c>
      <c r="AA97" s="102">
        <f t="shared" si="40"/>
        <v>4549.6000000000004</v>
      </c>
      <c r="AB97" s="102">
        <f t="shared" si="40"/>
        <v>4968</v>
      </c>
      <c r="AC97" s="102">
        <f t="shared" si="40"/>
        <v>55700.3</v>
      </c>
      <c r="AD97" s="103">
        <f t="shared" si="40"/>
        <v>75661.06</v>
      </c>
    </row>
    <row r="98" spans="1:30" s="9" customFormat="1" ht="44.25" customHeight="1" thickBot="1">
      <c r="A98" s="10"/>
      <c r="B98" s="179" t="s">
        <v>100</v>
      </c>
      <c r="C98" s="171" t="s">
        <v>56</v>
      </c>
      <c r="D98" s="47" t="s">
        <v>48</v>
      </c>
      <c r="E98" s="23">
        <v>49779.409999999996</v>
      </c>
      <c r="F98" s="68">
        <v>49779.409999999996</v>
      </c>
      <c r="G98" s="24">
        <v>56428.880000000019</v>
      </c>
      <c r="H98" s="68">
        <v>56428.880000000019</v>
      </c>
      <c r="I98" s="25">
        <v>64232.78</v>
      </c>
      <c r="J98" s="68">
        <v>64232.78</v>
      </c>
      <c r="K98" s="24">
        <v>69148.83</v>
      </c>
      <c r="L98" s="68">
        <v>69148.83</v>
      </c>
      <c r="M98" s="26">
        <v>41716.140000000007</v>
      </c>
      <c r="N98" s="68">
        <v>41716.140000000007</v>
      </c>
      <c r="O98" s="26">
        <v>63145.910000000018</v>
      </c>
      <c r="P98" s="68">
        <v>63145.910000000018</v>
      </c>
      <c r="Q98" s="24">
        <v>50480.490000000013</v>
      </c>
      <c r="R98" s="68">
        <v>50480.490000000013</v>
      </c>
      <c r="S98" s="26">
        <v>38183.350000000006</v>
      </c>
      <c r="T98" s="89">
        <v>38183.350000000006</v>
      </c>
      <c r="U98" s="26">
        <v>33019.040000000001</v>
      </c>
      <c r="V98" s="89">
        <v>33019.040000000001</v>
      </c>
      <c r="W98" s="23">
        <v>47850.58</v>
      </c>
      <c r="X98" s="90">
        <v>47850.58</v>
      </c>
      <c r="Y98" s="26">
        <v>37839.680000000008</v>
      </c>
      <c r="Z98" s="91">
        <v>37839.680000000008</v>
      </c>
      <c r="AA98" s="28">
        <v>36744.560000000012</v>
      </c>
      <c r="AB98" s="120">
        <v>36744.560000000012</v>
      </c>
      <c r="AC98" s="27">
        <f t="shared" si="24"/>
        <v>588569.65000000014</v>
      </c>
      <c r="AD98" s="92">
        <f t="shared" si="24"/>
        <v>588569.65000000014</v>
      </c>
    </row>
    <row r="99" spans="1:30" s="9" customFormat="1" ht="44.25" customHeight="1" thickBot="1">
      <c r="A99" s="10"/>
      <c r="B99" s="180"/>
      <c r="C99" s="172"/>
      <c r="D99" s="47" t="s">
        <v>194</v>
      </c>
      <c r="E99" s="23">
        <v>571</v>
      </c>
      <c r="F99" s="68">
        <v>571</v>
      </c>
      <c r="G99" s="24">
        <v>0</v>
      </c>
      <c r="H99" s="68"/>
      <c r="I99" s="25">
        <v>0</v>
      </c>
      <c r="J99" s="68">
        <v>0</v>
      </c>
      <c r="K99" s="24">
        <v>0</v>
      </c>
      <c r="L99" s="68">
        <v>0</v>
      </c>
      <c r="M99" s="24">
        <v>0</v>
      </c>
      <c r="N99" s="68">
        <v>0</v>
      </c>
      <c r="O99" s="24">
        <v>0</v>
      </c>
      <c r="P99" s="68">
        <v>279</v>
      </c>
      <c r="Q99" s="24">
        <v>0</v>
      </c>
      <c r="R99" s="68">
        <v>0</v>
      </c>
      <c r="S99" s="24">
        <v>0</v>
      </c>
      <c r="T99" s="89">
        <v>0</v>
      </c>
      <c r="U99" s="24">
        <v>0</v>
      </c>
      <c r="V99" s="89">
        <v>0</v>
      </c>
      <c r="W99" s="24">
        <v>0</v>
      </c>
      <c r="X99" s="90">
        <v>0</v>
      </c>
      <c r="Y99" s="24">
        <v>0</v>
      </c>
      <c r="Z99" s="91">
        <v>0</v>
      </c>
      <c r="AA99" s="33">
        <v>0</v>
      </c>
      <c r="AB99" s="97">
        <v>0</v>
      </c>
      <c r="AC99" s="27">
        <f t="shared" si="24"/>
        <v>571</v>
      </c>
      <c r="AD99" s="92">
        <f t="shared" si="24"/>
        <v>850</v>
      </c>
    </row>
    <row r="100" spans="1:30" s="9" customFormat="1" ht="44.25" customHeight="1" thickBot="1">
      <c r="A100" s="10"/>
      <c r="B100" s="180"/>
      <c r="C100" s="172"/>
      <c r="D100" s="47" t="s">
        <v>127</v>
      </c>
      <c r="E100" s="23">
        <v>1170</v>
      </c>
      <c r="F100" s="68">
        <v>1170</v>
      </c>
      <c r="G100" s="24">
        <v>13705</v>
      </c>
      <c r="H100" s="68">
        <v>13705</v>
      </c>
      <c r="I100" s="25">
        <v>130</v>
      </c>
      <c r="J100" s="68">
        <v>650</v>
      </c>
      <c r="K100" s="24">
        <v>65582.12</v>
      </c>
      <c r="L100" s="68">
        <v>65582.12</v>
      </c>
      <c r="M100" s="26">
        <v>0</v>
      </c>
      <c r="N100" s="68">
        <v>37608.529999999992</v>
      </c>
      <c r="O100" s="26">
        <v>279</v>
      </c>
      <c r="P100" s="68">
        <v>74494.649999999994</v>
      </c>
      <c r="Q100" s="24">
        <v>0</v>
      </c>
      <c r="R100" s="68">
        <v>64344.179999999993</v>
      </c>
      <c r="S100" s="26">
        <v>0</v>
      </c>
      <c r="T100" s="89">
        <v>61354.339999999982</v>
      </c>
      <c r="U100" s="26">
        <v>0</v>
      </c>
      <c r="V100" s="89">
        <v>72560.500000000015</v>
      </c>
      <c r="W100" s="23">
        <v>0</v>
      </c>
      <c r="X100" s="90">
        <v>39055.449999999997</v>
      </c>
      <c r="Y100" s="26">
        <v>0</v>
      </c>
      <c r="Z100" s="91">
        <v>43031.61</v>
      </c>
      <c r="AA100" s="28">
        <v>0</v>
      </c>
      <c r="AB100" s="120">
        <v>51402.640000000007</v>
      </c>
      <c r="AC100" s="27">
        <f t="shared" si="24"/>
        <v>80866.12</v>
      </c>
      <c r="AD100" s="92">
        <f t="shared" si="24"/>
        <v>524959.0199999999</v>
      </c>
    </row>
    <row r="101" spans="1:30" s="9" customFormat="1" ht="45" customHeight="1" thickBot="1">
      <c r="A101" s="10"/>
      <c r="B101" s="180"/>
      <c r="C101" s="172"/>
      <c r="D101" s="47" t="s">
        <v>35</v>
      </c>
      <c r="E101" s="23">
        <v>34500.49</v>
      </c>
      <c r="F101" s="68">
        <v>34500.49</v>
      </c>
      <c r="G101" s="24">
        <v>45588.49</v>
      </c>
      <c r="H101" s="68">
        <v>45588.49</v>
      </c>
      <c r="I101" s="25">
        <v>59339.69000000001</v>
      </c>
      <c r="J101" s="68">
        <v>59339.69000000001</v>
      </c>
      <c r="K101" s="24">
        <v>61252.840000000018</v>
      </c>
      <c r="L101" s="68">
        <v>61252.840000000018</v>
      </c>
      <c r="M101" s="26">
        <v>37608.529999999992</v>
      </c>
      <c r="N101" s="68">
        <v>0</v>
      </c>
      <c r="O101" s="26">
        <v>74494.649999999994</v>
      </c>
      <c r="P101" s="68">
        <v>0</v>
      </c>
      <c r="Q101" s="24">
        <v>64344.179999999993</v>
      </c>
      <c r="R101" s="68">
        <v>0</v>
      </c>
      <c r="S101" s="26">
        <v>58331.839999999982</v>
      </c>
      <c r="T101" s="89">
        <v>0</v>
      </c>
      <c r="U101" s="26">
        <v>72560.500000000015</v>
      </c>
      <c r="V101" s="89">
        <v>0</v>
      </c>
      <c r="W101" s="23">
        <v>39055.449999999997</v>
      </c>
      <c r="X101" s="90">
        <v>0</v>
      </c>
      <c r="Y101" s="26">
        <v>43031.61</v>
      </c>
      <c r="Z101" s="91">
        <v>0</v>
      </c>
      <c r="AA101" s="28">
        <v>51402.640000000007</v>
      </c>
      <c r="AB101" s="97">
        <v>0</v>
      </c>
      <c r="AC101" s="27">
        <f t="shared" si="24"/>
        <v>641510.91</v>
      </c>
      <c r="AD101" s="92">
        <f t="shared" si="24"/>
        <v>200681.51000000004</v>
      </c>
    </row>
    <row r="102" spans="1:30" s="9" customFormat="1" ht="37.5" customHeight="1" thickBot="1">
      <c r="A102" s="10"/>
      <c r="B102" s="180"/>
      <c r="C102" s="172"/>
      <c r="D102" s="47" t="s">
        <v>80</v>
      </c>
      <c r="E102" s="23">
        <v>0</v>
      </c>
      <c r="F102" s="68">
        <v>0</v>
      </c>
      <c r="G102" s="24">
        <v>0</v>
      </c>
      <c r="H102" s="68">
        <v>0</v>
      </c>
      <c r="I102" s="25">
        <v>0</v>
      </c>
      <c r="J102" s="68">
        <v>0</v>
      </c>
      <c r="K102" s="24">
        <v>0</v>
      </c>
      <c r="L102" s="68">
        <v>0</v>
      </c>
      <c r="M102" s="26">
        <v>0</v>
      </c>
      <c r="N102" s="68">
        <v>0</v>
      </c>
      <c r="O102" s="26">
        <v>0</v>
      </c>
      <c r="P102" s="68">
        <v>3300</v>
      </c>
      <c r="Q102" s="24">
        <v>0</v>
      </c>
      <c r="R102" s="68">
        <v>0</v>
      </c>
      <c r="S102" s="26">
        <v>0</v>
      </c>
      <c r="T102" s="89">
        <v>0</v>
      </c>
      <c r="U102" s="26">
        <v>0</v>
      </c>
      <c r="V102" s="89">
        <v>550</v>
      </c>
      <c r="W102" s="23">
        <v>0</v>
      </c>
      <c r="X102" s="90">
        <v>0</v>
      </c>
      <c r="Y102" s="26">
        <v>0</v>
      </c>
      <c r="Z102" s="91">
        <v>12850</v>
      </c>
      <c r="AA102" s="28">
        <v>0</v>
      </c>
      <c r="AB102" s="120">
        <v>4540</v>
      </c>
      <c r="AC102" s="27">
        <f t="shared" si="24"/>
        <v>0</v>
      </c>
      <c r="AD102" s="92">
        <f t="shared" si="24"/>
        <v>21240</v>
      </c>
    </row>
    <row r="103" spans="1:30" s="9" customFormat="1" ht="48.75" customHeight="1" thickBot="1">
      <c r="A103" s="10"/>
      <c r="B103" s="180"/>
      <c r="C103" s="172"/>
      <c r="D103" s="47" t="s">
        <v>36</v>
      </c>
      <c r="E103" s="23">
        <v>225</v>
      </c>
      <c r="F103" s="68">
        <v>225</v>
      </c>
      <c r="G103" s="24">
        <v>5016</v>
      </c>
      <c r="H103" s="68">
        <v>5016</v>
      </c>
      <c r="I103" s="25">
        <v>2920</v>
      </c>
      <c r="J103" s="68">
        <v>2920</v>
      </c>
      <c r="K103" s="24">
        <v>0</v>
      </c>
      <c r="L103" s="68">
        <v>0</v>
      </c>
      <c r="M103" s="26">
        <v>0</v>
      </c>
      <c r="N103" s="68">
        <v>0</v>
      </c>
      <c r="O103" s="26">
        <v>3300</v>
      </c>
      <c r="P103" s="68">
        <v>270</v>
      </c>
      <c r="Q103" s="24">
        <v>0</v>
      </c>
      <c r="R103" s="68">
        <v>0</v>
      </c>
      <c r="S103" s="26">
        <v>0</v>
      </c>
      <c r="T103" s="89">
        <v>800</v>
      </c>
      <c r="U103" s="26">
        <v>550</v>
      </c>
      <c r="V103" s="89">
        <v>620</v>
      </c>
      <c r="W103" s="23">
        <v>310</v>
      </c>
      <c r="X103" s="90">
        <v>310</v>
      </c>
      <c r="Y103" s="26">
        <v>12850</v>
      </c>
      <c r="Z103" s="91">
        <v>0</v>
      </c>
      <c r="AA103" s="28">
        <v>4540</v>
      </c>
      <c r="AB103" s="97">
        <v>945</v>
      </c>
      <c r="AC103" s="27">
        <f t="shared" si="24"/>
        <v>29711</v>
      </c>
      <c r="AD103" s="92">
        <f t="shared" si="24"/>
        <v>11106</v>
      </c>
    </row>
    <row r="104" spans="1:30" s="9" customFormat="1" ht="37.5" customHeight="1" thickBot="1">
      <c r="A104" s="10"/>
      <c r="B104" s="180"/>
      <c r="C104" s="172"/>
      <c r="D104" s="47" t="s">
        <v>50</v>
      </c>
      <c r="E104" s="23">
        <v>200</v>
      </c>
      <c r="F104" s="68">
        <v>200</v>
      </c>
      <c r="G104" s="24">
        <v>0</v>
      </c>
      <c r="H104" s="68">
        <v>0</v>
      </c>
      <c r="I104" s="25">
        <v>0</v>
      </c>
      <c r="J104" s="68">
        <v>0</v>
      </c>
      <c r="K104" s="24">
        <v>800</v>
      </c>
      <c r="L104" s="68">
        <v>800</v>
      </c>
      <c r="M104" s="26">
        <v>0</v>
      </c>
      <c r="N104" s="68">
        <v>0</v>
      </c>
      <c r="O104" s="26">
        <v>270</v>
      </c>
      <c r="P104" s="68">
        <v>0</v>
      </c>
      <c r="Q104" s="24">
        <v>0</v>
      </c>
      <c r="R104" s="68">
        <v>0</v>
      </c>
      <c r="S104" s="26">
        <v>800</v>
      </c>
      <c r="T104" s="68">
        <v>0</v>
      </c>
      <c r="U104" s="26">
        <v>620</v>
      </c>
      <c r="V104" s="68">
        <v>0</v>
      </c>
      <c r="W104" s="68">
        <v>0</v>
      </c>
      <c r="X104" s="96">
        <v>0</v>
      </c>
      <c r="Y104" s="26">
        <v>0</v>
      </c>
      <c r="Z104" s="68">
        <v>0</v>
      </c>
      <c r="AA104" s="28">
        <v>945</v>
      </c>
      <c r="AB104" s="97">
        <v>0</v>
      </c>
      <c r="AC104" s="27">
        <f t="shared" si="24"/>
        <v>3635</v>
      </c>
      <c r="AD104" s="92">
        <f t="shared" si="24"/>
        <v>1000</v>
      </c>
    </row>
    <row r="105" spans="1:30" s="9" customFormat="1" ht="49.5" customHeight="1" thickBot="1">
      <c r="A105" s="10"/>
      <c r="B105" s="180"/>
      <c r="C105" s="172"/>
      <c r="D105" s="47" t="s">
        <v>125</v>
      </c>
      <c r="E105" s="29">
        <v>0</v>
      </c>
      <c r="F105" s="68">
        <v>0</v>
      </c>
      <c r="G105" s="24">
        <v>0</v>
      </c>
      <c r="H105" s="68">
        <v>0</v>
      </c>
      <c r="I105" s="38">
        <v>1020</v>
      </c>
      <c r="J105" s="68">
        <v>1200</v>
      </c>
      <c r="K105" s="24">
        <v>0</v>
      </c>
      <c r="L105" s="68">
        <v>0</v>
      </c>
      <c r="M105" s="26">
        <v>0</v>
      </c>
      <c r="N105" s="68">
        <v>0</v>
      </c>
      <c r="O105" s="26">
        <v>312</v>
      </c>
      <c r="P105" s="68">
        <v>312</v>
      </c>
      <c r="Q105" s="24">
        <v>0</v>
      </c>
      <c r="R105" s="68">
        <v>0</v>
      </c>
      <c r="S105" s="26">
        <v>0</v>
      </c>
      <c r="T105" s="89">
        <v>0</v>
      </c>
      <c r="U105" s="26">
        <v>0</v>
      </c>
      <c r="V105" s="89">
        <v>0</v>
      </c>
      <c r="W105" s="23">
        <v>0</v>
      </c>
      <c r="X105" s="90">
        <v>0</v>
      </c>
      <c r="Y105" s="26">
        <v>0</v>
      </c>
      <c r="Z105" s="91">
        <v>0</v>
      </c>
      <c r="AA105" s="28">
        <v>0</v>
      </c>
      <c r="AB105" s="97">
        <v>0</v>
      </c>
      <c r="AC105" s="27">
        <f t="shared" si="24"/>
        <v>1332</v>
      </c>
      <c r="AD105" s="92">
        <f t="shared" si="24"/>
        <v>1512</v>
      </c>
    </row>
    <row r="106" spans="1:30" s="9" customFormat="1" ht="37.5" customHeight="1" thickBot="1">
      <c r="A106" s="10"/>
      <c r="B106" s="181"/>
      <c r="C106" s="173" t="s">
        <v>105</v>
      </c>
      <c r="D106" s="156"/>
      <c r="E106" s="93">
        <f t="shared" ref="E106:AD106" si="41">SUM(E98:E105)</f>
        <v>86445.9</v>
      </c>
      <c r="F106" s="94">
        <f t="shared" si="41"/>
        <v>86445.9</v>
      </c>
      <c r="G106" s="94">
        <f t="shared" si="41"/>
        <v>120738.37000000002</v>
      </c>
      <c r="H106" s="94">
        <f t="shared" si="41"/>
        <v>120738.37000000002</v>
      </c>
      <c r="I106" s="94">
        <f t="shared" si="41"/>
        <v>127642.47</v>
      </c>
      <c r="J106" s="94">
        <f t="shared" si="41"/>
        <v>128342.47</v>
      </c>
      <c r="K106" s="94">
        <f t="shared" si="41"/>
        <v>196783.79000000004</v>
      </c>
      <c r="L106" s="94">
        <f t="shared" si="41"/>
        <v>196783.79000000004</v>
      </c>
      <c r="M106" s="94">
        <f t="shared" si="41"/>
        <v>79324.67</v>
      </c>
      <c r="N106" s="94">
        <f t="shared" si="41"/>
        <v>79324.67</v>
      </c>
      <c r="O106" s="94">
        <f t="shared" si="41"/>
        <v>141801.56</v>
      </c>
      <c r="P106" s="94">
        <f t="shared" si="41"/>
        <v>141801.56</v>
      </c>
      <c r="Q106" s="94">
        <f t="shared" si="41"/>
        <v>114824.67000000001</v>
      </c>
      <c r="R106" s="94">
        <f t="shared" si="41"/>
        <v>114824.67000000001</v>
      </c>
      <c r="S106" s="94">
        <f t="shared" si="41"/>
        <v>97315.189999999988</v>
      </c>
      <c r="T106" s="94">
        <f t="shared" si="41"/>
        <v>100337.68999999999</v>
      </c>
      <c r="U106" s="94">
        <f t="shared" si="41"/>
        <v>106749.54000000001</v>
      </c>
      <c r="V106" s="94">
        <f t="shared" si="41"/>
        <v>106749.54000000001</v>
      </c>
      <c r="W106" s="94">
        <f t="shared" si="41"/>
        <v>87216.03</v>
      </c>
      <c r="X106" s="94">
        <f t="shared" si="41"/>
        <v>87216.03</v>
      </c>
      <c r="Y106" s="94">
        <f t="shared" si="41"/>
        <v>93721.290000000008</v>
      </c>
      <c r="Z106" s="94">
        <f t="shared" si="41"/>
        <v>93721.290000000008</v>
      </c>
      <c r="AA106" s="94">
        <f t="shared" si="41"/>
        <v>93632.200000000012</v>
      </c>
      <c r="AB106" s="94">
        <f t="shared" si="41"/>
        <v>93632.200000000012</v>
      </c>
      <c r="AC106" s="94">
        <f t="shared" si="41"/>
        <v>1346195.6800000002</v>
      </c>
      <c r="AD106" s="95">
        <f t="shared" si="41"/>
        <v>1349918.18</v>
      </c>
    </row>
    <row r="107" spans="1:30" s="9" customFormat="1" ht="37.5" customHeight="1" thickBot="1">
      <c r="A107" s="10"/>
      <c r="B107" s="163" t="s">
        <v>92</v>
      </c>
      <c r="C107" s="164"/>
      <c r="D107" s="165"/>
      <c r="E107" s="135">
        <f t="shared" ref="E107:AD107" si="42">E106</f>
        <v>86445.9</v>
      </c>
      <c r="F107" s="136">
        <f t="shared" si="42"/>
        <v>86445.9</v>
      </c>
      <c r="G107" s="136">
        <f t="shared" si="42"/>
        <v>120738.37000000002</v>
      </c>
      <c r="H107" s="136">
        <f t="shared" si="42"/>
        <v>120738.37000000002</v>
      </c>
      <c r="I107" s="136">
        <f t="shared" si="42"/>
        <v>127642.47</v>
      </c>
      <c r="J107" s="136">
        <f t="shared" si="42"/>
        <v>128342.47</v>
      </c>
      <c r="K107" s="136">
        <f t="shared" si="42"/>
        <v>196783.79000000004</v>
      </c>
      <c r="L107" s="136">
        <f t="shared" si="42"/>
        <v>196783.79000000004</v>
      </c>
      <c r="M107" s="136">
        <f t="shared" si="42"/>
        <v>79324.67</v>
      </c>
      <c r="N107" s="136">
        <f t="shared" si="42"/>
        <v>79324.67</v>
      </c>
      <c r="O107" s="136">
        <f t="shared" si="42"/>
        <v>141801.56</v>
      </c>
      <c r="P107" s="136">
        <f t="shared" si="42"/>
        <v>141801.56</v>
      </c>
      <c r="Q107" s="136">
        <f t="shared" si="42"/>
        <v>114824.67000000001</v>
      </c>
      <c r="R107" s="136">
        <f t="shared" si="42"/>
        <v>114824.67000000001</v>
      </c>
      <c r="S107" s="136">
        <f t="shared" si="42"/>
        <v>97315.189999999988</v>
      </c>
      <c r="T107" s="136">
        <f t="shared" si="42"/>
        <v>100337.68999999999</v>
      </c>
      <c r="U107" s="136">
        <f t="shared" si="42"/>
        <v>106749.54000000001</v>
      </c>
      <c r="V107" s="136">
        <f t="shared" si="42"/>
        <v>106749.54000000001</v>
      </c>
      <c r="W107" s="136">
        <f t="shared" si="42"/>
        <v>87216.03</v>
      </c>
      <c r="X107" s="136">
        <f t="shared" si="42"/>
        <v>87216.03</v>
      </c>
      <c r="Y107" s="136">
        <f t="shared" si="42"/>
        <v>93721.290000000008</v>
      </c>
      <c r="Z107" s="136">
        <f t="shared" si="42"/>
        <v>93721.290000000008</v>
      </c>
      <c r="AA107" s="136">
        <f t="shared" si="42"/>
        <v>93632.200000000012</v>
      </c>
      <c r="AB107" s="136">
        <f t="shared" si="42"/>
        <v>93632.200000000012</v>
      </c>
      <c r="AC107" s="136">
        <f t="shared" si="42"/>
        <v>1346195.6800000002</v>
      </c>
      <c r="AD107" s="137">
        <f t="shared" si="42"/>
        <v>1349918.18</v>
      </c>
    </row>
    <row r="108" spans="1:30" s="9" customFormat="1" ht="52.5" customHeight="1" thickBot="1">
      <c r="A108" s="10"/>
      <c r="B108" s="179" t="s">
        <v>101</v>
      </c>
      <c r="C108" s="69" t="s">
        <v>73</v>
      </c>
      <c r="D108" s="70" t="s">
        <v>74</v>
      </c>
      <c r="E108" s="29">
        <v>0</v>
      </c>
      <c r="F108" s="68">
        <v>0</v>
      </c>
      <c r="G108" s="24">
        <v>0</v>
      </c>
      <c r="H108" s="68">
        <v>0</v>
      </c>
      <c r="I108" s="29">
        <v>0</v>
      </c>
      <c r="J108" s="68">
        <v>0</v>
      </c>
      <c r="K108" s="29">
        <v>0</v>
      </c>
      <c r="L108" s="68">
        <v>0</v>
      </c>
      <c r="M108" s="29">
        <v>0</v>
      </c>
      <c r="N108" s="68">
        <v>0</v>
      </c>
      <c r="O108" s="29">
        <v>0</v>
      </c>
      <c r="P108" s="68">
        <v>0</v>
      </c>
      <c r="Q108" s="29">
        <v>0</v>
      </c>
      <c r="R108" s="68">
        <v>0</v>
      </c>
      <c r="S108" s="29">
        <v>0</v>
      </c>
      <c r="T108" s="89">
        <v>0</v>
      </c>
      <c r="U108" s="29">
        <v>0</v>
      </c>
      <c r="V108" s="89">
        <v>0</v>
      </c>
      <c r="W108" s="29">
        <v>0</v>
      </c>
      <c r="X108" s="90">
        <v>0</v>
      </c>
      <c r="Y108" s="29">
        <v>0</v>
      </c>
      <c r="Z108" s="91">
        <v>0</v>
      </c>
      <c r="AA108" s="30">
        <v>0</v>
      </c>
      <c r="AB108" s="120">
        <v>0</v>
      </c>
      <c r="AC108" s="27">
        <f t="shared" si="24"/>
        <v>0</v>
      </c>
      <c r="AD108" s="92">
        <f t="shared" si="24"/>
        <v>0</v>
      </c>
    </row>
    <row r="109" spans="1:30" s="9" customFormat="1" ht="45.75" customHeight="1" thickBot="1">
      <c r="A109" s="10"/>
      <c r="B109" s="180"/>
      <c r="C109" s="168" t="s">
        <v>105</v>
      </c>
      <c r="D109" s="169"/>
      <c r="E109" s="59">
        <f t="shared" ref="E109:AA109" si="43">SUM(E108)</f>
        <v>0</v>
      </c>
      <c r="F109" s="59">
        <f t="shared" si="43"/>
        <v>0</v>
      </c>
      <c r="G109" s="59">
        <f t="shared" si="43"/>
        <v>0</v>
      </c>
      <c r="H109" s="59">
        <f t="shared" si="43"/>
        <v>0</v>
      </c>
      <c r="I109" s="59">
        <f t="shared" si="43"/>
        <v>0</v>
      </c>
      <c r="J109" s="59">
        <f t="shared" si="43"/>
        <v>0</v>
      </c>
      <c r="K109" s="59">
        <f t="shared" si="43"/>
        <v>0</v>
      </c>
      <c r="L109" s="59">
        <f t="shared" si="43"/>
        <v>0</v>
      </c>
      <c r="M109" s="59">
        <f t="shared" si="43"/>
        <v>0</v>
      </c>
      <c r="N109" s="59">
        <f t="shared" si="43"/>
        <v>0</v>
      </c>
      <c r="O109" s="59">
        <f t="shared" si="43"/>
        <v>0</v>
      </c>
      <c r="P109" s="59">
        <f t="shared" si="43"/>
        <v>0</v>
      </c>
      <c r="Q109" s="59">
        <f t="shared" si="43"/>
        <v>0</v>
      </c>
      <c r="R109" s="59">
        <f t="shared" si="43"/>
        <v>0</v>
      </c>
      <c r="S109" s="59">
        <f t="shared" si="43"/>
        <v>0</v>
      </c>
      <c r="T109" s="59">
        <f t="shared" si="43"/>
        <v>0</v>
      </c>
      <c r="U109" s="59">
        <f t="shared" si="43"/>
        <v>0</v>
      </c>
      <c r="V109" s="59">
        <f t="shared" si="43"/>
        <v>0</v>
      </c>
      <c r="W109" s="59">
        <f t="shared" si="43"/>
        <v>0</v>
      </c>
      <c r="X109" s="59">
        <f t="shared" si="43"/>
        <v>0</v>
      </c>
      <c r="Y109" s="59">
        <f t="shared" si="43"/>
        <v>0</v>
      </c>
      <c r="Z109" s="59">
        <f t="shared" si="43"/>
        <v>0</v>
      </c>
      <c r="AA109" s="59">
        <f t="shared" si="43"/>
        <v>0</v>
      </c>
      <c r="AB109" s="59">
        <f t="shared" ref="AB109:AD109" si="44">SUM(AB108)</f>
        <v>0</v>
      </c>
      <c r="AC109" s="59">
        <f t="shared" si="44"/>
        <v>0</v>
      </c>
      <c r="AD109" s="133">
        <f t="shared" si="44"/>
        <v>0</v>
      </c>
    </row>
    <row r="110" spans="1:30" s="9" customFormat="1" ht="58.5" customHeight="1" thickBot="1">
      <c r="A110" s="10"/>
      <c r="B110" s="180"/>
      <c r="C110" s="77" t="s">
        <v>77</v>
      </c>
      <c r="D110" s="70" t="s">
        <v>78</v>
      </c>
      <c r="E110" s="71">
        <v>0</v>
      </c>
      <c r="F110" s="68">
        <v>0</v>
      </c>
      <c r="G110" s="24">
        <v>0</v>
      </c>
      <c r="H110" s="68">
        <v>0</v>
      </c>
      <c r="I110" s="71">
        <v>0</v>
      </c>
      <c r="J110" s="68">
        <v>0</v>
      </c>
      <c r="K110" s="24">
        <v>0</v>
      </c>
      <c r="L110" s="68">
        <v>0</v>
      </c>
      <c r="M110" s="71">
        <v>0</v>
      </c>
      <c r="N110" s="68">
        <v>0</v>
      </c>
      <c r="O110" s="71">
        <v>0</v>
      </c>
      <c r="P110" s="68">
        <v>0</v>
      </c>
      <c r="Q110" s="71">
        <v>0</v>
      </c>
      <c r="R110" s="68">
        <v>0</v>
      </c>
      <c r="S110" s="71">
        <v>0</v>
      </c>
      <c r="T110" s="89">
        <v>0</v>
      </c>
      <c r="U110" s="71">
        <v>0</v>
      </c>
      <c r="V110" s="89">
        <v>0</v>
      </c>
      <c r="W110" s="71">
        <v>0</v>
      </c>
      <c r="X110" s="90">
        <v>0</v>
      </c>
      <c r="Y110" s="71">
        <v>0</v>
      </c>
      <c r="Z110" s="91">
        <v>0</v>
      </c>
      <c r="AA110" s="51">
        <v>0</v>
      </c>
      <c r="AB110" s="120">
        <v>0</v>
      </c>
      <c r="AC110" s="27">
        <f t="shared" si="24"/>
        <v>0</v>
      </c>
      <c r="AD110" s="92">
        <f t="shared" si="24"/>
        <v>0</v>
      </c>
    </row>
    <row r="111" spans="1:30" s="9" customFormat="1" ht="50.25" customHeight="1" thickBot="1">
      <c r="A111" s="10"/>
      <c r="B111" s="180"/>
      <c r="C111" s="155" t="s">
        <v>105</v>
      </c>
      <c r="D111" s="156"/>
      <c r="E111" s="59">
        <f t="shared" ref="E111:AD111" si="45">SUM(E110)</f>
        <v>0</v>
      </c>
      <c r="F111" s="59">
        <f t="shared" si="45"/>
        <v>0</v>
      </c>
      <c r="G111" s="59">
        <f t="shared" si="45"/>
        <v>0</v>
      </c>
      <c r="H111" s="59">
        <f t="shared" si="45"/>
        <v>0</v>
      </c>
      <c r="I111" s="59">
        <f t="shared" si="45"/>
        <v>0</v>
      </c>
      <c r="J111" s="59">
        <f t="shared" si="45"/>
        <v>0</v>
      </c>
      <c r="K111" s="59">
        <f t="shared" si="45"/>
        <v>0</v>
      </c>
      <c r="L111" s="59">
        <f t="shared" si="45"/>
        <v>0</v>
      </c>
      <c r="M111" s="59">
        <f t="shared" si="45"/>
        <v>0</v>
      </c>
      <c r="N111" s="59">
        <f t="shared" si="45"/>
        <v>0</v>
      </c>
      <c r="O111" s="59">
        <f t="shared" si="45"/>
        <v>0</v>
      </c>
      <c r="P111" s="59">
        <f t="shared" si="45"/>
        <v>0</v>
      </c>
      <c r="Q111" s="59">
        <f t="shared" si="45"/>
        <v>0</v>
      </c>
      <c r="R111" s="59">
        <f t="shared" si="45"/>
        <v>0</v>
      </c>
      <c r="S111" s="59">
        <f t="shared" si="45"/>
        <v>0</v>
      </c>
      <c r="T111" s="59">
        <f t="shared" si="45"/>
        <v>0</v>
      </c>
      <c r="U111" s="59">
        <f t="shared" si="45"/>
        <v>0</v>
      </c>
      <c r="V111" s="59">
        <f t="shared" si="45"/>
        <v>0</v>
      </c>
      <c r="W111" s="59">
        <f t="shared" si="45"/>
        <v>0</v>
      </c>
      <c r="X111" s="59">
        <f t="shared" si="45"/>
        <v>0</v>
      </c>
      <c r="Y111" s="59">
        <f t="shared" si="45"/>
        <v>0</v>
      </c>
      <c r="Z111" s="59">
        <f t="shared" si="45"/>
        <v>0</v>
      </c>
      <c r="AA111" s="59">
        <f t="shared" si="45"/>
        <v>0</v>
      </c>
      <c r="AB111" s="59">
        <f t="shared" si="45"/>
        <v>0</v>
      </c>
      <c r="AC111" s="59">
        <f t="shared" si="45"/>
        <v>0</v>
      </c>
      <c r="AD111" s="133">
        <f t="shared" si="45"/>
        <v>0</v>
      </c>
    </row>
    <row r="112" spans="1:30" s="9" customFormat="1" ht="50.25" customHeight="1" thickBot="1">
      <c r="A112" s="10"/>
      <c r="B112" s="180"/>
      <c r="C112" s="138" t="s">
        <v>107</v>
      </c>
      <c r="D112" s="139" t="s">
        <v>108</v>
      </c>
      <c r="E112" s="31">
        <v>0</v>
      </c>
      <c r="F112" s="68">
        <v>0</v>
      </c>
      <c r="G112" s="24">
        <v>0</v>
      </c>
      <c r="H112" s="68">
        <v>0</v>
      </c>
      <c r="I112" s="38">
        <v>302</v>
      </c>
      <c r="J112" s="68">
        <v>1400</v>
      </c>
      <c r="K112" s="24">
        <v>0</v>
      </c>
      <c r="L112" s="68">
        <v>0</v>
      </c>
      <c r="M112" s="26">
        <v>2516</v>
      </c>
      <c r="N112" s="68">
        <v>3200</v>
      </c>
      <c r="O112" s="26">
        <v>0</v>
      </c>
      <c r="P112" s="68">
        <v>0</v>
      </c>
      <c r="Q112" s="24">
        <v>9672</v>
      </c>
      <c r="R112" s="68">
        <v>10000</v>
      </c>
      <c r="S112" s="26">
        <v>2200</v>
      </c>
      <c r="T112" s="89">
        <v>2200</v>
      </c>
      <c r="U112" s="26">
        <v>2200</v>
      </c>
      <c r="V112" s="89">
        <v>2200</v>
      </c>
      <c r="W112" s="23">
        <v>0</v>
      </c>
      <c r="X112" s="90">
        <v>0</v>
      </c>
      <c r="Y112" s="26">
        <v>3036</v>
      </c>
      <c r="Z112" s="91">
        <v>3200</v>
      </c>
      <c r="AA112" s="28">
        <v>0</v>
      </c>
      <c r="AB112" s="120">
        <v>0</v>
      </c>
      <c r="AC112" s="27">
        <f t="shared" si="24"/>
        <v>19926</v>
      </c>
      <c r="AD112" s="92">
        <f t="shared" si="24"/>
        <v>22200</v>
      </c>
    </row>
    <row r="113" spans="1:30" s="9" customFormat="1" ht="50.25" customHeight="1" thickBot="1">
      <c r="A113" s="10"/>
      <c r="B113" s="180"/>
      <c r="C113" s="155" t="s">
        <v>105</v>
      </c>
      <c r="D113" s="156"/>
      <c r="E113" s="59">
        <f t="shared" ref="E113:AD113" si="46">SUM(E112)</f>
        <v>0</v>
      </c>
      <c r="F113" s="59">
        <f t="shared" si="46"/>
        <v>0</v>
      </c>
      <c r="G113" s="59">
        <f t="shared" si="46"/>
        <v>0</v>
      </c>
      <c r="H113" s="59">
        <f t="shared" si="46"/>
        <v>0</v>
      </c>
      <c r="I113" s="59">
        <f t="shared" si="46"/>
        <v>302</v>
      </c>
      <c r="J113" s="59">
        <f t="shared" si="46"/>
        <v>1400</v>
      </c>
      <c r="K113" s="59">
        <f t="shared" si="46"/>
        <v>0</v>
      </c>
      <c r="L113" s="59">
        <f t="shared" si="46"/>
        <v>0</v>
      </c>
      <c r="M113" s="59">
        <f t="shared" si="46"/>
        <v>2516</v>
      </c>
      <c r="N113" s="59">
        <f t="shared" si="46"/>
        <v>3200</v>
      </c>
      <c r="O113" s="59">
        <f t="shared" si="46"/>
        <v>0</v>
      </c>
      <c r="P113" s="59">
        <f t="shared" si="46"/>
        <v>0</v>
      </c>
      <c r="Q113" s="59">
        <f t="shared" si="46"/>
        <v>9672</v>
      </c>
      <c r="R113" s="59">
        <f t="shared" si="46"/>
        <v>10000</v>
      </c>
      <c r="S113" s="59">
        <f t="shared" si="46"/>
        <v>2200</v>
      </c>
      <c r="T113" s="59">
        <f t="shared" si="46"/>
        <v>2200</v>
      </c>
      <c r="U113" s="59">
        <f t="shared" si="46"/>
        <v>2200</v>
      </c>
      <c r="V113" s="59">
        <f t="shared" si="46"/>
        <v>2200</v>
      </c>
      <c r="W113" s="59">
        <f t="shared" si="46"/>
        <v>0</v>
      </c>
      <c r="X113" s="59">
        <f t="shared" si="46"/>
        <v>0</v>
      </c>
      <c r="Y113" s="59">
        <f t="shared" si="46"/>
        <v>3036</v>
      </c>
      <c r="Z113" s="59">
        <f t="shared" si="46"/>
        <v>3200</v>
      </c>
      <c r="AA113" s="59">
        <f t="shared" si="46"/>
        <v>0</v>
      </c>
      <c r="AB113" s="59">
        <f t="shared" si="46"/>
        <v>0</v>
      </c>
      <c r="AC113" s="59">
        <f t="shared" si="46"/>
        <v>19926</v>
      </c>
      <c r="AD113" s="133">
        <f t="shared" si="46"/>
        <v>22200</v>
      </c>
    </row>
    <row r="114" spans="1:30" s="9" customFormat="1" ht="111.75" customHeight="1" thickBot="1">
      <c r="A114" s="10"/>
      <c r="B114" s="180"/>
      <c r="C114" s="53" t="s">
        <v>140</v>
      </c>
      <c r="D114" s="54" t="s">
        <v>139</v>
      </c>
      <c r="E114" s="29">
        <v>0</v>
      </c>
      <c r="F114" s="68">
        <v>0</v>
      </c>
      <c r="G114" s="24">
        <v>0</v>
      </c>
      <c r="H114" s="68">
        <v>0</v>
      </c>
      <c r="I114" s="32">
        <v>0</v>
      </c>
      <c r="J114" s="68">
        <v>0</v>
      </c>
      <c r="K114" s="24">
        <v>0</v>
      </c>
      <c r="L114" s="68">
        <v>0</v>
      </c>
      <c r="M114" s="26">
        <v>0</v>
      </c>
      <c r="N114" s="68">
        <v>0</v>
      </c>
      <c r="O114" s="26">
        <v>0</v>
      </c>
      <c r="P114" s="68">
        <v>0</v>
      </c>
      <c r="Q114" s="24">
        <v>0</v>
      </c>
      <c r="R114" s="68">
        <v>0</v>
      </c>
      <c r="S114" s="26">
        <v>0</v>
      </c>
      <c r="T114" s="89">
        <v>0</v>
      </c>
      <c r="U114" s="26">
        <v>0</v>
      </c>
      <c r="V114" s="89">
        <v>0</v>
      </c>
      <c r="W114" s="23">
        <v>0</v>
      </c>
      <c r="X114" s="90">
        <v>0</v>
      </c>
      <c r="Y114" s="67">
        <v>0</v>
      </c>
      <c r="Z114" s="91">
        <v>0</v>
      </c>
      <c r="AA114" s="61">
        <v>0</v>
      </c>
      <c r="AB114" s="97">
        <v>0</v>
      </c>
      <c r="AC114" s="27">
        <f t="shared" si="24"/>
        <v>0</v>
      </c>
      <c r="AD114" s="92">
        <f t="shared" si="24"/>
        <v>0</v>
      </c>
    </row>
    <row r="115" spans="1:30" s="9" customFormat="1" ht="50.25" customHeight="1" thickBot="1">
      <c r="A115" s="10"/>
      <c r="B115" s="180"/>
      <c r="C115" s="155" t="s">
        <v>105</v>
      </c>
      <c r="D115" s="156"/>
      <c r="E115" s="59">
        <f t="shared" ref="E115:AD115" si="47">SUM(E114)</f>
        <v>0</v>
      </c>
      <c r="F115" s="59">
        <f t="shared" si="47"/>
        <v>0</v>
      </c>
      <c r="G115" s="59">
        <f t="shared" si="47"/>
        <v>0</v>
      </c>
      <c r="H115" s="59">
        <f t="shared" si="47"/>
        <v>0</v>
      </c>
      <c r="I115" s="59">
        <f t="shared" si="47"/>
        <v>0</v>
      </c>
      <c r="J115" s="59">
        <f t="shared" si="47"/>
        <v>0</v>
      </c>
      <c r="K115" s="59">
        <f t="shared" si="47"/>
        <v>0</v>
      </c>
      <c r="L115" s="59">
        <f t="shared" si="47"/>
        <v>0</v>
      </c>
      <c r="M115" s="59">
        <f t="shared" si="47"/>
        <v>0</v>
      </c>
      <c r="N115" s="59">
        <f t="shared" si="47"/>
        <v>0</v>
      </c>
      <c r="O115" s="59">
        <f t="shared" si="47"/>
        <v>0</v>
      </c>
      <c r="P115" s="59">
        <f t="shared" si="47"/>
        <v>0</v>
      </c>
      <c r="Q115" s="59">
        <f t="shared" si="47"/>
        <v>0</v>
      </c>
      <c r="R115" s="59">
        <f t="shared" si="47"/>
        <v>0</v>
      </c>
      <c r="S115" s="59">
        <f t="shared" si="47"/>
        <v>0</v>
      </c>
      <c r="T115" s="59">
        <f t="shared" si="47"/>
        <v>0</v>
      </c>
      <c r="U115" s="59">
        <f t="shared" si="47"/>
        <v>0</v>
      </c>
      <c r="V115" s="59">
        <f t="shared" si="47"/>
        <v>0</v>
      </c>
      <c r="W115" s="59">
        <f t="shared" si="47"/>
        <v>0</v>
      </c>
      <c r="X115" s="59">
        <f t="shared" si="47"/>
        <v>0</v>
      </c>
      <c r="Y115" s="59">
        <f t="shared" si="47"/>
        <v>0</v>
      </c>
      <c r="Z115" s="59">
        <f t="shared" si="47"/>
        <v>0</v>
      </c>
      <c r="AA115" s="59">
        <f t="shared" si="47"/>
        <v>0</v>
      </c>
      <c r="AB115" s="59">
        <f t="shared" si="47"/>
        <v>0</v>
      </c>
      <c r="AC115" s="59">
        <f t="shared" si="47"/>
        <v>0</v>
      </c>
      <c r="AD115" s="133">
        <f t="shared" si="47"/>
        <v>0</v>
      </c>
    </row>
    <row r="116" spans="1:30" s="9" customFormat="1" ht="45" customHeight="1" thickBot="1">
      <c r="A116" s="10"/>
      <c r="B116" s="163" t="s">
        <v>92</v>
      </c>
      <c r="C116" s="164"/>
      <c r="D116" s="165"/>
      <c r="E116" s="63">
        <f t="shared" ref="E116:AD116" si="48">E109+E111+E113+E115</f>
        <v>0</v>
      </c>
      <c r="F116" s="63">
        <f t="shared" si="48"/>
        <v>0</v>
      </c>
      <c r="G116" s="63">
        <f t="shared" si="48"/>
        <v>0</v>
      </c>
      <c r="H116" s="63">
        <f t="shared" si="48"/>
        <v>0</v>
      </c>
      <c r="I116" s="63">
        <f t="shared" si="48"/>
        <v>302</v>
      </c>
      <c r="J116" s="63">
        <f t="shared" si="48"/>
        <v>1400</v>
      </c>
      <c r="K116" s="63">
        <f t="shared" si="48"/>
        <v>0</v>
      </c>
      <c r="L116" s="63">
        <f t="shared" si="48"/>
        <v>0</v>
      </c>
      <c r="M116" s="63">
        <f t="shared" si="48"/>
        <v>2516</v>
      </c>
      <c r="N116" s="63">
        <f t="shared" si="48"/>
        <v>3200</v>
      </c>
      <c r="O116" s="63">
        <f t="shared" si="48"/>
        <v>0</v>
      </c>
      <c r="P116" s="63">
        <f t="shared" si="48"/>
        <v>0</v>
      </c>
      <c r="Q116" s="63">
        <f t="shared" si="48"/>
        <v>9672</v>
      </c>
      <c r="R116" s="63">
        <f t="shared" si="48"/>
        <v>10000</v>
      </c>
      <c r="S116" s="63">
        <f t="shared" si="48"/>
        <v>2200</v>
      </c>
      <c r="T116" s="63">
        <f t="shared" si="48"/>
        <v>2200</v>
      </c>
      <c r="U116" s="63">
        <f t="shared" si="48"/>
        <v>2200</v>
      </c>
      <c r="V116" s="63">
        <f t="shared" si="48"/>
        <v>2200</v>
      </c>
      <c r="W116" s="63">
        <f t="shared" si="48"/>
        <v>0</v>
      </c>
      <c r="X116" s="63">
        <f t="shared" si="48"/>
        <v>0</v>
      </c>
      <c r="Y116" s="63">
        <f t="shared" si="48"/>
        <v>3036</v>
      </c>
      <c r="Z116" s="63">
        <f t="shared" si="48"/>
        <v>3200</v>
      </c>
      <c r="AA116" s="63">
        <f t="shared" si="48"/>
        <v>0</v>
      </c>
      <c r="AB116" s="63">
        <f t="shared" si="48"/>
        <v>0</v>
      </c>
      <c r="AC116" s="63">
        <f t="shared" si="48"/>
        <v>19926</v>
      </c>
      <c r="AD116" s="117">
        <f t="shared" si="48"/>
        <v>22200</v>
      </c>
    </row>
    <row r="117" spans="1:30" s="9" customFormat="1" ht="45" customHeight="1" thickBot="1">
      <c r="A117" s="10"/>
      <c r="B117" s="166" t="s">
        <v>116</v>
      </c>
      <c r="C117" s="56" t="s">
        <v>21</v>
      </c>
      <c r="D117" s="47" t="s">
        <v>115</v>
      </c>
      <c r="E117" s="29">
        <v>0</v>
      </c>
      <c r="F117" s="68">
        <v>0</v>
      </c>
      <c r="G117" s="29">
        <v>0</v>
      </c>
      <c r="H117" s="68">
        <v>0</v>
      </c>
      <c r="I117" s="29">
        <v>0</v>
      </c>
      <c r="J117" s="68">
        <v>0</v>
      </c>
      <c r="K117" s="29">
        <v>0</v>
      </c>
      <c r="L117" s="68">
        <v>0</v>
      </c>
      <c r="M117" s="29">
        <v>0</v>
      </c>
      <c r="N117" s="68">
        <v>0</v>
      </c>
      <c r="O117" s="29">
        <v>0</v>
      </c>
      <c r="P117" s="68">
        <v>0</v>
      </c>
      <c r="Q117" s="29">
        <v>0</v>
      </c>
      <c r="R117" s="68">
        <v>0</v>
      </c>
      <c r="S117" s="29">
        <v>0</v>
      </c>
      <c r="T117" s="89">
        <v>0</v>
      </c>
      <c r="U117" s="29">
        <v>0</v>
      </c>
      <c r="V117" s="89">
        <v>0</v>
      </c>
      <c r="W117" s="29">
        <v>0</v>
      </c>
      <c r="X117" s="90">
        <v>0</v>
      </c>
      <c r="Y117" s="29">
        <v>0</v>
      </c>
      <c r="Z117" s="91">
        <v>0</v>
      </c>
      <c r="AA117" s="30">
        <v>0</v>
      </c>
      <c r="AB117" s="97">
        <v>0</v>
      </c>
      <c r="AC117" s="27">
        <f t="shared" si="24"/>
        <v>0</v>
      </c>
      <c r="AD117" s="92">
        <f t="shared" si="24"/>
        <v>0</v>
      </c>
    </row>
    <row r="118" spans="1:30" s="9" customFormat="1" ht="45" customHeight="1" thickBot="1">
      <c r="A118" s="10"/>
      <c r="B118" s="170"/>
      <c r="C118" s="186" t="s">
        <v>105</v>
      </c>
      <c r="D118" s="187"/>
      <c r="E118" s="59">
        <f t="shared" ref="E118:AA118" si="49">SUM(E117)</f>
        <v>0</v>
      </c>
      <c r="F118" s="59">
        <f t="shared" si="49"/>
        <v>0</v>
      </c>
      <c r="G118" s="59">
        <f t="shared" si="49"/>
        <v>0</v>
      </c>
      <c r="H118" s="59">
        <f t="shared" si="49"/>
        <v>0</v>
      </c>
      <c r="I118" s="59">
        <f t="shared" si="49"/>
        <v>0</v>
      </c>
      <c r="J118" s="59">
        <f t="shared" si="49"/>
        <v>0</v>
      </c>
      <c r="K118" s="59">
        <f t="shared" si="49"/>
        <v>0</v>
      </c>
      <c r="L118" s="59">
        <f t="shared" si="49"/>
        <v>0</v>
      </c>
      <c r="M118" s="59">
        <f t="shared" si="49"/>
        <v>0</v>
      </c>
      <c r="N118" s="59">
        <f t="shared" si="49"/>
        <v>0</v>
      </c>
      <c r="O118" s="59">
        <f t="shared" si="49"/>
        <v>0</v>
      </c>
      <c r="P118" s="59">
        <f t="shared" si="49"/>
        <v>0</v>
      </c>
      <c r="Q118" s="59">
        <f t="shared" si="49"/>
        <v>0</v>
      </c>
      <c r="R118" s="59">
        <f t="shared" si="49"/>
        <v>0</v>
      </c>
      <c r="S118" s="59">
        <f t="shared" si="49"/>
        <v>0</v>
      </c>
      <c r="T118" s="59">
        <f t="shared" si="49"/>
        <v>0</v>
      </c>
      <c r="U118" s="59">
        <f t="shared" si="49"/>
        <v>0</v>
      </c>
      <c r="V118" s="59">
        <f t="shared" si="49"/>
        <v>0</v>
      </c>
      <c r="W118" s="59">
        <f t="shared" si="49"/>
        <v>0</v>
      </c>
      <c r="X118" s="59">
        <f t="shared" si="49"/>
        <v>0</v>
      </c>
      <c r="Y118" s="59">
        <f t="shared" si="49"/>
        <v>0</v>
      </c>
      <c r="Z118" s="59">
        <f t="shared" si="49"/>
        <v>0</v>
      </c>
      <c r="AA118" s="59">
        <f t="shared" si="49"/>
        <v>0</v>
      </c>
      <c r="AB118" s="59">
        <f t="shared" ref="AB118:AD118" si="50">SUM(AB117)</f>
        <v>0</v>
      </c>
      <c r="AC118" s="59">
        <f t="shared" si="50"/>
        <v>0</v>
      </c>
      <c r="AD118" s="133">
        <f t="shared" si="50"/>
        <v>0</v>
      </c>
    </row>
    <row r="119" spans="1:30" s="9" customFormat="1" ht="45" customHeight="1" thickBot="1">
      <c r="A119" s="10"/>
      <c r="B119" s="163" t="s">
        <v>92</v>
      </c>
      <c r="C119" s="164"/>
      <c r="D119" s="165"/>
      <c r="E119" s="63">
        <f t="shared" ref="E119:AD119" si="51">E118</f>
        <v>0</v>
      </c>
      <c r="F119" s="140">
        <f t="shared" si="51"/>
        <v>0</v>
      </c>
      <c r="G119" s="140">
        <f t="shared" si="51"/>
        <v>0</v>
      </c>
      <c r="H119" s="140">
        <f t="shared" si="51"/>
        <v>0</v>
      </c>
      <c r="I119" s="140">
        <f t="shared" si="51"/>
        <v>0</v>
      </c>
      <c r="J119" s="140">
        <f t="shared" si="51"/>
        <v>0</v>
      </c>
      <c r="K119" s="140">
        <f t="shared" si="51"/>
        <v>0</v>
      </c>
      <c r="L119" s="140">
        <f t="shared" si="51"/>
        <v>0</v>
      </c>
      <c r="M119" s="140">
        <f t="shared" si="51"/>
        <v>0</v>
      </c>
      <c r="N119" s="140">
        <f t="shared" si="51"/>
        <v>0</v>
      </c>
      <c r="O119" s="140">
        <f t="shared" si="51"/>
        <v>0</v>
      </c>
      <c r="P119" s="140">
        <f t="shared" si="51"/>
        <v>0</v>
      </c>
      <c r="Q119" s="140">
        <f t="shared" si="51"/>
        <v>0</v>
      </c>
      <c r="R119" s="140">
        <f t="shared" si="51"/>
        <v>0</v>
      </c>
      <c r="S119" s="140">
        <f t="shared" si="51"/>
        <v>0</v>
      </c>
      <c r="T119" s="140">
        <f t="shared" si="51"/>
        <v>0</v>
      </c>
      <c r="U119" s="140">
        <f t="shared" si="51"/>
        <v>0</v>
      </c>
      <c r="V119" s="140">
        <f t="shared" si="51"/>
        <v>0</v>
      </c>
      <c r="W119" s="140">
        <f t="shared" si="51"/>
        <v>0</v>
      </c>
      <c r="X119" s="140">
        <f t="shared" si="51"/>
        <v>0</v>
      </c>
      <c r="Y119" s="140">
        <f t="shared" si="51"/>
        <v>0</v>
      </c>
      <c r="Z119" s="140">
        <f t="shared" si="51"/>
        <v>0</v>
      </c>
      <c r="AA119" s="140">
        <f t="shared" si="51"/>
        <v>0</v>
      </c>
      <c r="AB119" s="140">
        <f t="shared" si="51"/>
        <v>0</v>
      </c>
      <c r="AC119" s="140">
        <f t="shared" si="51"/>
        <v>0</v>
      </c>
      <c r="AD119" s="141">
        <f t="shared" si="51"/>
        <v>0</v>
      </c>
    </row>
    <row r="120" spans="1:30" s="9" customFormat="1" ht="56.25" customHeight="1" thickBot="1">
      <c r="A120" s="10"/>
      <c r="B120" s="166" t="s">
        <v>102</v>
      </c>
      <c r="C120" s="188" t="s">
        <v>59</v>
      </c>
      <c r="D120" s="44" t="s">
        <v>31</v>
      </c>
      <c r="E120" s="23">
        <v>0</v>
      </c>
      <c r="F120" s="68">
        <v>0</v>
      </c>
      <c r="G120" s="24">
        <v>0</v>
      </c>
      <c r="H120" s="68">
        <v>0</v>
      </c>
      <c r="I120" s="25">
        <v>0</v>
      </c>
      <c r="J120" s="68">
        <v>0</v>
      </c>
      <c r="K120" s="24">
        <v>0</v>
      </c>
      <c r="L120" s="68">
        <v>0</v>
      </c>
      <c r="M120" s="26">
        <v>0</v>
      </c>
      <c r="N120" s="68">
        <v>0</v>
      </c>
      <c r="O120" s="26">
        <v>0</v>
      </c>
      <c r="P120" s="68">
        <v>0</v>
      </c>
      <c r="Q120" s="24">
        <v>0</v>
      </c>
      <c r="R120" s="68">
        <v>0</v>
      </c>
      <c r="S120" s="26">
        <v>0</v>
      </c>
      <c r="T120" s="89">
        <v>0</v>
      </c>
      <c r="U120" s="26">
        <v>0</v>
      </c>
      <c r="V120" s="89">
        <v>0</v>
      </c>
      <c r="W120" s="23">
        <v>0</v>
      </c>
      <c r="X120" s="90">
        <v>0</v>
      </c>
      <c r="Y120" s="26">
        <v>0</v>
      </c>
      <c r="Z120" s="91">
        <v>0</v>
      </c>
      <c r="AA120" s="28">
        <v>0</v>
      </c>
      <c r="AB120" s="120">
        <v>0</v>
      </c>
      <c r="AC120" s="27">
        <f t="shared" si="24"/>
        <v>0</v>
      </c>
      <c r="AD120" s="92">
        <f t="shared" si="24"/>
        <v>0</v>
      </c>
    </row>
    <row r="121" spans="1:30" s="9" customFormat="1" ht="56.25" customHeight="1" thickBot="1">
      <c r="A121" s="10"/>
      <c r="B121" s="170"/>
      <c r="C121" s="189"/>
      <c r="D121" s="72" t="s">
        <v>147</v>
      </c>
      <c r="E121" s="23">
        <v>120500</v>
      </c>
      <c r="F121" s="68">
        <v>120500</v>
      </c>
      <c r="G121" s="24">
        <v>0</v>
      </c>
      <c r="H121" s="68">
        <v>0</v>
      </c>
      <c r="I121" s="25">
        <v>0</v>
      </c>
      <c r="J121" s="68">
        <v>0</v>
      </c>
      <c r="K121" s="24">
        <v>0</v>
      </c>
      <c r="L121" s="68">
        <v>0</v>
      </c>
      <c r="M121" s="26">
        <v>0</v>
      </c>
      <c r="N121" s="68">
        <v>0</v>
      </c>
      <c r="O121" s="26">
        <v>0</v>
      </c>
      <c r="P121" s="68">
        <v>0</v>
      </c>
      <c r="Q121" s="24">
        <v>0</v>
      </c>
      <c r="R121" s="68">
        <v>0</v>
      </c>
      <c r="S121" s="26">
        <v>0</v>
      </c>
      <c r="T121" s="89">
        <v>0</v>
      </c>
      <c r="U121" s="26">
        <v>0</v>
      </c>
      <c r="V121" s="89">
        <v>0</v>
      </c>
      <c r="W121" s="23">
        <v>0</v>
      </c>
      <c r="X121" s="90">
        <v>0</v>
      </c>
      <c r="Y121" s="26">
        <v>0</v>
      </c>
      <c r="Z121" s="91">
        <v>0</v>
      </c>
      <c r="AA121" s="28">
        <v>0</v>
      </c>
      <c r="AB121" s="97">
        <v>0</v>
      </c>
      <c r="AC121" s="27">
        <f t="shared" si="24"/>
        <v>120500</v>
      </c>
      <c r="AD121" s="92">
        <f t="shared" si="24"/>
        <v>120500</v>
      </c>
    </row>
    <row r="122" spans="1:30" s="9" customFormat="1" ht="56.25" customHeight="1" thickBot="1">
      <c r="A122" s="10"/>
      <c r="B122" s="170"/>
      <c r="C122" s="189"/>
      <c r="D122" s="72" t="s">
        <v>148</v>
      </c>
      <c r="E122" s="23">
        <v>0</v>
      </c>
      <c r="F122" s="68">
        <v>0</v>
      </c>
      <c r="G122" s="24">
        <v>0</v>
      </c>
      <c r="H122" s="68">
        <v>0</v>
      </c>
      <c r="I122" s="25">
        <v>0</v>
      </c>
      <c r="J122" s="68">
        <v>0</v>
      </c>
      <c r="K122" s="24">
        <v>0</v>
      </c>
      <c r="L122" s="68">
        <v>0</v>
      </c>
      <c r="M122" s="26">
        <v>0</v>
      </c>
      <c r="N122" s="68">
        <v>0</v>
      </c>
      <c r="O122" s="26">
        <v>0</v>
      </c>
      <c r="P122" s="68">
        <v>0</v>
      </c>
      <c r="Q122" s="24">
        <v>0</v>
      </c>
      <c r="R122" s="68">
        <v>0</v>
      </c>
      <c r="S122" s="26">
        <v>0</v>
      </c>
      <c r="T122" s="89">
        <v>0</v>
      </c>
      <c r="U122" s="26">
        <v>0</v>
      </c>
      <c r="V122" s="89">
        <v>0</v>
      </c>
      <c r="W122" s="23">
        <v>0</v>
      </c>
      <c r="X122" s="90">
        <v>0</v>
      </c>
      <c r="Y122" s="26">
        <v>0</v>
      </c>
      <c r="Z122" s="91">
        <v>0</v>
      </c>
      <c r="AA122" s="28">
        <v>0</v>
      </c>
      <c r="AB122" s="120">
        <v>0</v>
      </c>
      <c r="AC122" s="27">
        <f t="shared" si="24"/>
        <v>0</v>
      </c>
      <c r="AD122" s="92">
        <f t="shared" si="24"/>
        <v>0</v>
      </c>
    </row>
    <row r="123" spans="1:30" s="9" customFormat="1" ht="56.25" customHeight="1" thickBot="1">
      <c r="A123" s="10"/>
      <c r="B123" s="170"/>
      <c r="C123" s="190"/>
      <c r="D123" s="73" t="s">
        <v>156</v>
      </c>
      <c r="E123" s="29">
        <v>0</v>
      </c>
      <c r="F123" s="68">
        <v>0</v>
      </c>
      <c r="G123" s="24">
        <v>0</v>
      </c>
      <c r="H123" s="68">
        <v>0</v>
      </c>
      <c r="I123" s="38">
        <v>0</v>
      </c>
      <c r="J123" s="68">
        <v>0</v>
      </c>
      <c r="K123" s="37">
        <v>0</v>
      </c>
      <c r="L123" s="68">
        <v>0</v>
      </c>
      <c r="M123" s="39">
        <v>0</v>
      </c>
      <c r="N123" s="68">
        <v>0</v>
      </c>
      <c r="O123" s="39">
        <v>0</v>
      </c>
      <c r="P123" s="68">
        <v>0</v>
      </c>
      <c r="Q123" s="37">
        <v>0</v>
      </c>
      <c r="R123" s="68">
        <v>0</v>
      </c>
      <c r="S123" s="39">
        <v>0</v>
      </c>
      <c r="T123" s="89">
        <v>0</v>
      </c>
      <c r="U123" s="39">
        <v>0</v>
      </c>
      <c r="V123" s="89">
        <v>0</v>
      </c>
      <c r="W123" s="31">
        <v>0</v>
      </c>
      <c r="X123" s="90">
        <v>0</v>
      </c>
      <c r="Y123" s="39">
        <v>0</v>
      </c>
      <c r="Z123" s="91">
        <v>0</v>
      </c>
      <c r="AA123" s="40">
        <v>0</v>
      </c>
      <c r="AB123" s="97">
        <v>0</v>
      </c>
      <c r="AC123" s="27">
        <f t="shared" si="24"/>
        <v>0</v>
      </c>
      <c r="AD123" s="92">
        <f t="shared" si="24"/>
        <v>0</v>
      </c>
    </row>
    <row r="124" spans="1:30" s="9" customFormat="1" ht="45" customHeight="1" thickBot="1">
      <c r="A124" s="10"/>
      <c r="B124" s="167"/>
      <c r="C124" s="155" t="s">
        <v>105</v>
      </c>
      <c r="D124" s="156"/>
      <c r="E124" s="59">
        <f t="shared" ref="E124:AA124" si="52">SUM(E120:E123)</f>
        <v>120500</v>
      </c>
      <c r="F124" s="59">
        <f t="shared" si="52"/>
        <v>120500</v>
      </c>
      <c r="G124" s="59">
        <f t="shared" si="52"/>
        <v>0</v>
      </c>
      <c r="H124" s="59">
        <f t="shared" si="52"/>
        <v>0</v>
      </c>
      <c r="I124" s="59">
        <f t="shared" si="52"/>
        <v>0</v>
      </c>
      <c r="J124" s="59">
        <f t="shared" si="52"/>
        <v>0</v>
      </c>
      <c r="K124" s="59">
        <f t="shared" si="52"/>
        <v>0</v>
      </c>
      <c r="L124" s="59">
        <f t="shared" si="52"/>
        <v>0</v>
      </c>
      <c r="M124" s="59">
        <f t="shared" si="52"/>
        <v>0</v>
      </c>
      <c r="N124" s="59">
        <f t="shared" si="52"/>
        <v>0</v>
      </c>
      <c r="O124" s="59">
        <f t="shared" si="52"/>
        <v>0</v>
      </c>
      <c r="P124" s="59">
        <f t="shared" si="52"/>
        <v>0</v>
      </c>
      <c r="Q124" s="59">
        <f t="shared" si="52"/>
        <v>0</v>
      </c>
      <c r="R124" s="59">
        <f t="shared" si="52"/>
        <v>0</v>
      </c>
      <c r="S124" s="59">
        <f t="shared" si="52"/>
        <v>0</v>
      </c>
      <c r="T124" s="59">
        <f t="shared" si="52"/>
        <v>0</v>
      </c>
      <c r="U124" s="59">
        <f t="shared" si="52"/>
        <v>0</v>
      </c>
      <c r="V124" s="59">
        <f t="shared" si="52"/>
        <v>0</v>
      </c>
      <c r="W124" s="59">
        <f t="shared" si="52"/>
        <v>0</v>
      </c>
      <c r="X124" s="59">
        <f t="shared" si="52"/>
        <v>0</v>
      </c>
      <c r="Y124" s="59">
        <f t="shared" si="52"/>
        <v>0</v>
      </c>
      <c r="Z124" s="59">
        <f t="shared" si="52"/>
        <v>0</v>
      </c>
      <c r="AA124" s="59">
        <f t="shared" si="52"/>
        <v>0</v>
      </c>
      <c r="AB124" s="59">
        <f t="shared" ref="AB124:AD124" si="53">SUM(AB120:AB123)</f>
        <v>0</v>
      </c>
      <c r="AC124" s="59">
        <f t="shared" si="53"/>
        <v>120500</v>
      </c>
      <c r="AD124" s="133">
        <f t="shared" si="53"/>
        <v>120500</v>
      </c>
    </row>
    <row r="125" spans="1:30" s="9" customFormat="1" ht="45" customHeight="1" thickBot="1">
      <c r="A125" s="10"/>
      <c r="B125" s="163" t="s">
        <v>92</v>
      </c>
      <c r="C125" s="164"/>
      <c r="D125" s="165"/>
      <c r="E125" s="63">
        <f t="shared" ref="E125:AD125" si="54">E124</f>
        <v>120500</v>
      </c>
      <c r="F125" s="63">
        <f t="shared" si="54"/>
        <v>120500</v>
      </c>
      <c r="G125" s="63">
        <f t="shared" si="54"/>
        <v>0</v>
      </c>
      <c r="H125" s="63">
        <f t="shared" si="54"/>
        <v>0</v>
      </c>
      <c r="I125" s="63">
        <f t="shared" si="54"/>
        <v>0</v>
      </c>
      <c r="J125" s="63">
        <f t="shared" si="54"/>
        <v>0</v>
      </c>
      <c r="K125" s="63">
        <f t="shared" si="54"/>
        <v>0</v>
      </c>
      <c r="L125" s="63">
        <f t="shared" si="54"/>
        <v>0</v>
      </c>
      <c r="M125" s="63">
        <f t="shared" si="54"/>
        <v>0</v>
      </c>
      <c r="N125" s="63">
        <f t="shared" si="54"/>
        <v>0</v>
      </c>
      <c r="O125" s="63">
        <f t="shared" si="54"/>
        <v>0</v>
      </c>
      <c r="P125" s="63">
        <f t="shared" si="54"/>
        <v>0</v>
      </c>
      <c r="Q125" s="63">
        <f t="shared" si="54"/>
        <v>0</v>
      </c>
      <c r="R125" s="63">
        <f t="shared" si="54"/>
        <v>0</v>
      </c>
      <c r="S125" s="63">
        <f t="shared" si="54"/>
        <v>0</v>
      </c>
      <c r="T125" s="63">
        <f t="shared" si="54"/>
        <v>0</v>
      </c>
      <c r="U125" s="63">
        <f t="shared" si="54"/>
        <v>0</v>
      </c>
      <c r="V125" s="63">
        <f t="shared" si="54"/>
        <v>0</v>
      </c>
      <c r="W125" s="63">
        <f t="shared" si="54"/>
        <v>0</v>
      </c>
      <c r="X125" s="63">
        <f t="shared" si="54"/>
        <v>0</v>
      </c>
      <c r="Y125" s="63">
        <f t="shared" si="54"/>
        <v>0</v>
      </c>
      <c r="Z125" s="63">
        <f t="shared" si="54"/>
        <v>0</v>
      </c>
      <c r="AA125" s="63">
        <f t="shared" si="54"/>
        <v>0</v>
      </c>
      <c r="AB125" s="63">
        <f t="shared" si="54"/>
        <v>0</v>
      </c>
      <c r="AC125" s="63">
        <f t="shared" si="54"/>
        <v>120500</v>
      </c>
      <c r="AD125" s="117">
        <f t="shared" si="54"/>
        <v>120500</v>
      </c>
    </row>
    <row r="126" spans="1:30" s="9" customFormat="1" ht="45" customHeight="1" thickBot="1">
      <c r="A126" s="10"/>
      <c r="B126" s="179" t="s">
        <v>103</v>
      </c>
      <c r="C126" s="182" t="s">
        <v>18</v>
      </c>
      <c r="D126" s="47" t="s">
        <v>39</v>
      </c>
      <c r="E126" s="23">
        <v>0</v>
      </c>
      <c r="F126" s="68">
        <v>0</v>
      </c>
      <c r="G126" s="24">
        <v>0</v>
      </c>
      <c r="H126" s="68">
        <v>0</v>
      </c>
      <c r="I126" s="25">
        <v>0</v>
      </c>
      <c r="J126" s="68">
        <v>0</v>
      </c>
      <c r="K126" s="24">
        <v>0</v>
      </c>
      <c r="L126" s="68">
        <v>0</v>
      </c>
      <c r="M126" s="26">
        <v>0</v>
      </c>
      <c r="N126" s="68">
        <v>0</v>
      </c>
      <c r="O126" s="26">
        <v>0</v>
      </c>
      <c r="P126" s="68">
        <v>0</v>
      </c>
      <c r="Q126" s="24">
        <v>0</v>
      </c>
      <c r="R126" s="68">
        <v>0</v>
      </c>
      <c r="S126" s="26">
        <v>0</v>
      </c>
      <c r="T126" s="89">
        <v>0</v>
      </c>
      <c r="U126" s="26">
        <v>0</v>
      </c>
      <c r="V126" s="89">
        <v>0</v>
      </c>
      <c r="W126" s="23">
        <v>0</v>
      </c>
      <c r="X126" s="90">
        <v>0</v>
      </c>
      <c r="Y126" s="26">
        <v>0</v>
      </c>
      <c r="Z126" s="91">
        <v>0</v>
      </c>
      <c r="AA126" s="28">
        <v>400</v>
      </c>
      <c r="AB126" s="97">
        <v>400</v>
      </c>
      <c r="AC126" s="27">
        <f t="shared" si="24"/>
        <v>400</v>
      </c>
      <c r="AD126" s="92">
        <f t="shared" si="24"/>
        <v>400</v>
      </c>
    </row>
    <row r="127" spans="1:30" s="9" customFormat="1" ht="45" customHeight="1" thickBot="1">
      <c r="A127" s="10"/>
      <c r="B127" s="180"/>
      <c r="C127" s="183"/>
      <c r="D127" s="47" t="s">
        <v>51</v>
      </c>
      <c r="E127" s="23">
        <v>0</v>
      </c>
      <c r="F127" s="68">
        <v>0</v>
      </c>
      <c r="G127" s="24">
        <v>0</v>
      </c>
      <c r="H127" s="68">
        <v>0</v>
      </c>
      <c r="I127" s="25">
        <v>0</v>
      </c>
      <c r="J127" s="68">
        <v>0</v>
      </c>
      <c r="K127" s="24">
        <v>0</v>
      </c>
      <c r="L127" s="68">
        <v>0</v>
      </c>
      <c r="M127" s="26">
        <v>0</v>
      </c>
      <c r="N127" s="68">
        <v>0</v>
      </c>
      <c r="O127" s="26">
        <v>0</v>
      </c>
      <c r="P127" s="68">
        <v>0</v>
      </c>
      <c r="Q127" s="24">
        <v>0</v>
      </c>
      <c r="R127" s="68">
        <v>0</v>
      </c>
      <c r="S127" s="26">
        <v>0</v>
      </c>
      <c r="T127" s="89">
        <v>0</v>
      </c>
      <c r="U127" s="26">
        <v>0</v>
      </c>
      <c r="V127" s="89">
        <v>0</v>
      </c>
      <c r="W127" s="23">
        <v>1128</v>
      </c>
      <c r="X127" s="90">
        <v>2250</v>
      </c>
      <c r="Y127" s="26">
        <v>4565.2</v>
      </c>
      <c r="Z127" s="91">
        <v>4575</v>
      </c>
      <c r="AA127" s="28">
        <v>1000</v>
      </c>
      <c r="AB127" s="97">
        <v>1000</v>
      </c>
      <c r="AC127" s="27">
        <f t="shared" si="24"/>
        <v>6693.2</v>
      </c>
      <c r="AD127" s="92">
        <f t="shared" si="24"/>
        <v>7825</v>
      </c>
    </row>
    <row r="128" spans="1:30" s="9" customFormat="1" ht="45" customHeight="1" thickBot="1">
      <c r="A128" s="10"/>
      <c r="B128" s="180"/>
      <c r="C128" s="183"/>
      <c r="D128" s="47" t="s">
        <v>111</v>
      </c>
      <c r="E128" s="23">
        <v>0</v>
      </c>
      <c r="F128" s="68">
        <v>0</v>
      </c>
      <c r="G128" s="24">
        <v>0</v>
      </c>
      <c r="H128" s="68">
        <v>0</v>
      </c>
      <c r="I128" s="25">
        <v>0</v>
      </c>
      <c r="J128" s="68">
        <v>0</v>
      </c>
      <c r="K128" s="24">
        <v>0</v>
      </c>
      <c r="L128" s="68">
        <v>0</v>
      </c>
      <c r="M128" s="26">
        <v>0</v>
      </c>
      <c r="N128" s="68">
        <v>0</v>
      </c>
      <c r="O128" s="26">
        <v>0</v>
      </c>
      <c r="P128" s="68">
        <v>0</v>
      </c>
      <c r="Q128" s="24">
        <v>0</v>
      </c>
      <c r="R128" s="68">
        <v>0</v>
      </c>
      <c r="S128" s="26">
        <v>1000</v>
      </c>
      <c r="T128" s="89">
        <v>1000</v>
      </c>
      <c r="U128" s="26">
        <v>0</v>
      </c>
      <c r="V128" s="89">
        <v>0</v>
      </c>
      <c r="W128" s="23">
        <v>0</v>
      </c>
      <c r="X128" s="90">
        <v>0</v>
      </c>
      <c r="Y128" s="26">
        <v>0</v>
      </c>
      <c r="Z128" s="91">
        <v>0</v>
      </c>
      <c r="AA128" s="28">
        <v>200</v>
      </c>
      <c r="AB128" s="132">
        <v>200</v>
      </c>
      <c r="AC128" s="27">
        <f t="shared" si="24"/>
        <v>1200</v>
      </c>
      <c r="AD128" s="92">
        <f t="shared" si="24"/>
        <v>1200</v>
      </c>
    </row>
    <row r="129" spans="1:30" s="9" customFormat="1" ht="45" customHeight="1" thickBot="1">
      <c r="A129" s="10"/>
      <c r="B129" s="180"/>
      <c r="C129" s="183"/>
      <c r="D129" s="47" t="s">
        <v>112</v>
      </c>
      <c r="E129" s="23">
        <v>0</v>
      </c>
      <c r="F129" s="68">
        <v>0</v>
      </c>
      <c r="G129" s="24">
        <v>0</v>
      </c>
      <c r="H129" s="68">
        <v>0</v>
      </c>
      <c r="I129" s="25">
        <v>0</v>
      </c>
      <c r="J129" s="68">
        <v>0</v>
      </c>
      <c r="K129" s="24">
        <v>0</v>
      </c>
      <c r="L129" s="68">
        <v>0</v>
      </c>
      <c r="M129" s="26">
        <v>0</v>
      </c>
      <c r="N129" s="68">
        <v>0</v>
      </c>
      <c r="O129" s="26">
        <v>1850</v>
      </c>
      <c r="P129" s="68">
        <v>1850</v>
      </c>
      <c r="Q129" s="24">
        <v>1780</v>
      </c>
      <c r="R129" s="68">
        <v>7600</v>
      </c>
      <c r="S129" s="26">
        <v>0</v>
      </c>
      <c r="T129" s="89">
        <v>0</v>
      </c>
      <c r="U129" s="26">
        <v>0</v>
      </c>
      <c r="V129" s="89">
        <v>0</v>
      </c>
      <c r="W129" s="23">
        <v>0</v>
      </c>
      <c r="X129" s="90">
        <v>0</v>
      </c>
      <c r="Y129" s="26">
        <v>0</v>
      </c>
      <c r="Z129" s="91">
        <v>0</v>
      </c>
      <c r="AA129" s="28">
        <v>0</v>
      </c>
      <c r="AB129" s="142">
        <v>0</v>
      </c>
      <c r="AC129" s="27">
        <f t="shared" si="24"/>
        <v>3630</v>
      </c>
      <c r="AD129" s="92">
        <f t="shared" si="24"/>
        <v>9450</v>
      </c>
    </row>
    <row r="130" spans="1:30" s="9" customFormat="1" ht="45" customHeight="1" thickBot="1">
      <c r="A130" s="10"/>
      <c r="B130" s="180"/>
      <c r="C130" s="183"/>
      <c r="D130" s="47" t="s">
        <v>137</v>
      </c>
      <c r="E130" s="23">
        <v>0</v>
      </c>
      <c r="F130" s="68">
        <v>0</v>
      </c>
      <c r="G130" s="24">
        <v>0</v>
      </c>
      <c r="H130" s="68">
        <v>0</v>
      </c>
      <c r="I130" s="25">
        <v>0</v>
      </c>
      <c r="J130" s="68">
        <v>0</v>
      </c>
      <c r="K130" s="24">
        <v>0</v>
      </c>
      <c r="L130" s="68">
        <v>0</v>
      </c>
      <c r="M130" s="26">
        <v>0</v>
      </c>
      <c r="N130" s="68">
        <v>0</v>
      </c>
      <c r="O130" s="26">
        <v>0</v>
      </c>
      <c r="P130" s="68">
        <v>0</v>
      </c>
      <c r="Q130" s="24">
        <v>0</v>
      </c>
      <c r="R130" s="68">
        <v>0</v>
      </c>
      <c r="S130" s="26">
        <v>0</v>
      </c>
      <c r="T130" s="89">
        <v>0</v>
      </c>
      <c r="U130" s="26">
        <v>0</v>
      </c>
      <c r="V130" s="89">
        <v>0</v>
      </c>
      <c r="W130" s="23">
        <v>0</v>
      </c>
      <c r="X130" s="90">
        <v>0</v>
      </c>
      <c r="Y130" s="26">
        <v>0</v>
      </c>
      <c r="Z130" s="91">
        <v>0</v>
      </c>
      <c r="AA130" s="28">
        <v>0</v>
      </c>
      <c r="AB130" s="142">
        <v>0</v>
      </c>
      <c r="AC130" s="27">
        <f t="shared" si="24"/>
        <v>0</v>
      </c>
      <c r="AD130" s="92">
        <f t="shared" si="24"/>
        <v>0</v>
      </c>
    </row>
    <row r="131" spans="1:30" s="9" customFormat="1" ht="45" customHeight="1" thickBot="1">
      <c r="A131" s="10"/>
      <c r="B131" s="180"/>
      <c r="C131" s="183"/>
      <c r="D131" s="47" t="s">
        <v>113</v>
      </c>
      <c r="E131" s="23">
        <v>0</v>
      </c>
      <c r="F131" s="68">
        <v>0</v>
      </c>
      <c r="G131" s="24">
        <v>0</v>
      </c>
      <c r="H131" s="68">
        <v>0</v>
      </c>
      <c r="I131" s="25">
        <v>680</v>
      </c>
      <c r="J131" s="68">
        <v>1000</v>
      </c>
      <c r="K131" s="24">
        <v>0</v>
      </c>
      <c r="L131" s="68">
        <v>0</v>
      </c>
      <c r="M131" s="26">
        <v>0</v>
      </c>
      <c r="N131" s="68">
        <v>0</v>
      </c>
      <c r="O131" s="26">
        <v>0</v>
      </c>
      <c r="P131" s="68">
        <v>0</v>
      </c>
      <c r="Q131" s="24">
        <v>0</v>
      </c>
      <c r="R131" s="68">
        <v>0</v>
      </c>
      <c r="S131" s="26">
        <v>0</v>
      </c>
      <c r="T131" s="89">
        <v>0</v>
      </c>
      <c r="U131" s="26">
        <v>0</v>
      </c>
      <c r="V131" s="89">
        <v>0</v>
      </c>
      <c r="W131" s="23">
        <v>0</v>
      </c>
      <c r="X131" s="90">
        <v>0</v>
      </c>
      <c r="Y131" s="26">
        <v>250</v>
      </c>
      <c r="Z131" s="91">
        <v>250</v>
      </c>
      <c r="AA131" s="28">
        <v>600</v>
      </c>
      <c r="AB131" s="131">
        <v>600</v>
      </c>
      <c r="AC131" s="27">
        <f t="shared" si="24"/>
        <v>1530</v>
      </c>
      <c r="AD131" s="92">
        <f t="shared" si="24"/>
        <v>1850</v>
      </c>
    </row>
    <row r="132" spans="1:30" s="9" customFormat="1" ht="45" customHeight="1" thickBot="1">
      <c r="A132" s="10"/>
      <c r="B132" s="180"/>
      <c r="C132" s="183"/>
      <c r="D132" s="47" t="s">
        <v>121</v>
      </c>
      <c r="E132" s="23">
        <v>0</v>
      </c>
      <c r="F132" s="68">
        <v>0</v>
      </c>
      <c r="G132" s="24">
        <v>0</v>
      </c>
      <c r="H132" s="68">
        <v>0</v>
      </c>
      <c r="I132" s="25">
        <v>3090</v>
      </c>
      <c r="J132" s="68">
        <v>3600</v>
      </c>
      <c r="K132" s="24">
        <v>500</v>
      </c>
      <c r="L132" s="68">
        <v>500</v>
      </c>
      <c r="M132" s="26">
        <v>0</v>
      </c>
      <c r="N132" s="68">
        <v>0</v>
      </c>
      <c r="O132" s="26">
        <v>0</v>
      </c>
      <c r="P132" s="68">
        <v>0</v>
      </c>
      <c r="Q132" s="24">
        <v>0</v>
      </c>
      <c r="R132" s="68">
        <v>0</v>
      </c>
      <c r="S132" s="26">
        <v>0</v>
      </c>
      <c r="T132" s="89">
        <v>0</v>
      </c>
      <c r="U132" s="26">
        <v>4000</v>
      </c>
      <c r="V132" s="89">
        <v>4000</v>
      </c>
      <c r="W132" s="23">
        <v>0</v>
      </c>
      <c r="X132" s="90">
        <v>0</v>
      </c>
      <c r="Y132" s="26">
        <v>500</v>
      </c>
      <c r="Z132" s="91">
        <v>500</v>
      </c>
      <c r="AA132" s="28">
        <v>1250</v>
      </c>
      <c r="AB132" s="97">
        <v>1250</v>
      </c>
      <c r="AC132" s="27">
        <f t="shared" si="24"/>
        <v>9340</v>
      </c>
      <c r="AD132" s="92">
        <f t="shared" si="24"/>
        <v>9850</v>
      </c>
    </row>
    <row r="133" spans="1:30" s="9" customFormat="1" ht="45" customHeight="1" thickBot="1">
      <c r="A133" s="10"/>
      <c r="B133" s="180"/>
      <c r="C133" s="183"/>
      <c r="D133" s="47" t="s">
        <v>114</v>
      </c>
      <c r="E133" s="23">
        <v>1572.4</v>
      </c>
      <c r="F133" s="68">
        <v>1700</v>
      </c>
      <c r="G133" s="24">
        <v>0</v>
      </c>
      <c r="H133" s="68">
        <v>0</v>
      </c>
      <c r="I133" s="25">
        <v>750</v>
      </c>
      <c r="J133" s="68">
        <v>750</v>
      </c>
      <c r="K133" s="24">
        <v>0</v>
      </c>
      <c r="L133" s="68">
        <v>0</v>
      </c>
      <c r="M133" s="26">
        <v>0</v>
      </c>
      <c r="N133" s="68">
        <v>0</v>
      </c>
      <c r="O133" s="26">
        <v>0</v>
      </c>
      <c r="P133" s="68">
        <v>0</v>
      </c>
      <c r="Q133" s="24">
        <v>0</v>
      </c>
      <c r="R133" s="68">
        <v>0</v>
      </c>
      <c r="S133" s="26">
        <v>0</v>
      </c>
      <c r="T133" s="89">
        <v>0</v>
      </c>
      <c r="U133" s="26">
        <v>0</v>
      </c>
      <c r="V133" s="89">
        <v>0</v>
      </c>
      <c r="W133" s="23">
        <v>0</v>
      </c>
      <c r="X133" s="90">
        <v>0</v>
      </c>
      <c r="Y133" s="26">
        <v>0</v>
      </c>
      <c r="Z133" s="91">
        <v>0</v>
      </c>
      <c r="AA133" s="28">
        <v>0</v>
      </c>
      <c r="AB133" s="97">
        <v>0</v>
      </c>
      <c r="AC133" s="27">
        <f t="shared" si="24"/>
        <v>2322.4</v>
      </c>
      <c r="AD133" s="92">
        <f t="shared" si="24"/>
        <v>2450</v>
      </c>
    </row>
    <row r="134" spans="1:30" s="9" customFormat="1" ht="45" customHeight="1" thickBot="1">
      <c r="A134" s="10"/>
      <c r="B134" s="180"/>
      <c r="C134" s="183"/>
      <c r="D134" s="47" t="s">
        <v>42</v>
      </c>
      <c r="E134" s="23">
        <v>333</v>
      </c>
      <c r="F134" s="68">
        <v>1200</v>
      </c>
      <c r="G134" s="24">
        <v>0</v>
      </c>
      <c r="H134" s="68">
        <v>0</v>
      </c>
      <c r="I134" s="25">
        <v>1250</v>
      </c>
      <c r="J134" s="68">
        <v>3500</v>
      </c>
      <c r="K134" s="24">
        <v>0</v>
      </c>
      <c r="L134" s="68">
        <v>0</v>
      </c>
      <c r="M134" s="26">
        <v>0</v>
      </c>
      <c r="N134" s="68">
        <v>0</v>
      </c>
      <c r="O134" s="26">
        <v>0</v>
      </c>
      <c r="P134" s="68">
        <v>0</v>
      </c>
      <c r="Q134" s="24">
        <v>0</v>
      </c>
      <c r="R134" s="68">
        <v>0</v>
      </c>
      <c r="S134" s="26">
        <v>0</v>
      </c>
      <c r="T134" s="89">
        <v>0</v>
      </c>
      <c r="U134" s="26">
        <v>0</v>
      </c>
      <c r="V134" s="89">
        <v>0</v>
      </c>
      <c r="W134" s="23">
        <v>1000</v>
      </c>
      <c r="X134" s="90">
        <v>1000</v>
      </c>
      <c r="Y134" s="26">
        <v>0</v>
      </c>
      <c r="Z134" s="91">
        <v>0</v>
      </c>
      <c r="AA134" s="28">
        <v>250</v>
      </c>
      <c r="AB134" s="120">
        <v>250</v>
      </c>
      <c r="AC134" s="27">
        <f t="shared" si="24"/>
        <v>2833</v>
      </c>
      <c r="AD134" s="92">
        <f t="shared" si="24"/>
        <v>5950</v>
      </c>
    </row>
    <row r="135" spans="1:30" s="9" customFormat="1" ht="45" customHeight="1" thickBot="1">
      <c r="A135" s="10"/>
      <c r="B135" s="180"/>
      <c r="C135" s="183"/>
      <c r="D135" s="47" t="s">
        <v>144</v>
      </c>
      <c r="E135" s="23">
        <v>0</v>
      </c>
      <c r="F135" s="68">
        <v>0</v>
      </c>
      <c r="G135" s="24">
        <v>0</v>
      </c>
      <c r="H135" s="68">
        <v>0</v>
      </c>
      <c r="I135" s="25">
        <v>0</v>
      </c>
      <c r="J135" s="68">
        <v>0</v>
      </c>
      <c r="K135" s="24">
        <v>0</v>
      </c>
      <c r="L135" s="68">
        <v>0</v>
      </c>
      <c r="M135" s="26">
        <v>0</v>
      </c>
      <c r="N135" s="68">
        <v>0</v>
      </c>
      <c r="O135" s="26">
        <v>0</v>
      </c>
      <c r="P135" s="68">
        <v>0</v>
      </c>
      <c r="Q135" s="24">
        <v>0</v>
      </c>
      <c r="R135" s="68">
        <v>0</v>
      </c>
      <c r="S135" s="26">
        <v>0</v>
      </c>
      <c r="T135" s="89">
        <v>0</v>
      </c>
      <c r="U135" s="26">
        <v>0</v>
      </c>
      <c r="V135" s="89">
        <v>0</v>
      </c>
      <c r="W135" s="23">
        <v>0</v>
      </c>
      <c r="X135" s="90">
        <v>0</v>
      </c>
      <c r="Y135" s="26">
        <v>0</v>
      </c>
      <c r="Z135" s="91">
        <v>0</v>
      </c>
      <c r="AA135" s="28">
        <v>0</v>
      </c>
      <c r="AB135" s="120">
        <v>0</v>
      </c>
      <c r="AC135" s="27">
        <f t="shared" si="24"/>
        <v>0</v>
      </c>
      <c r="AD135" s="92">
        <f t="shared" si="24"/>
        <v>0</v>
      </c>
    </row>
    <row r="136" spans="1:30" s="9" customFormat="1" ht="45" customHeight="1" thickBot="1">
      <c r="A136" s="10"/>
      <c r="B136" s="180"/>
      <c r="C136" s="183"/>
      <c r="D136" s="47" t="s">
        <v>40</v>
      </c>
      <c r="E136" s="23">
        <v>0</v>
      </c>
      <c r="F136" s="68">
        <v>0</v>
      </c>
      <c r="G136" s="24">
        <v>0</v>
      </c>
      <c r="H136" s="68">
        <v>0</v>
      </c>
      <c r="I136" s="25">
        <v>0</v>
      </c>
      <c r="J136" s="68">
        <v>0</v>
      </c>
      <c r="K136" s="24">
        <v>0</v>
      </c>
      <c r="L136" s="68">
        <v>0</v>
      </c>
      <c r="M136" s="26">
        <v>0</v>
      </c>
      <c r="N136" s="68">
        <v>0</v>
      </c>
      <c r="O136" s="26">
        <v>0</v>
      </c>
      <c r="P136" s="68">
        <v>0</v>
      </c>
      <c r="Q136" s="24">
        <v>0</v>
      </c>
      <c r="R136" s="68">
        <v>0</v>
      </c>
      <c r="S136" s="26">
        <v>0</v>
      </c>
      <c r="T136" s="89">
        <v>0</v>
      </c>
      <c r="U136" s="26">
        <v>0</v>
      </c>
      <c r="V136" s="89">
        <v>0</v>
      </c>
      <c r="W136" s="23">
        <v>0</v>
      </c>
      <c r="X136" s="90">
        <v>0</v>
      </c>
      <c r="Y136" s="26">
        <v>0</v>
      </c>
      <c r="Z136" s="91">
        <v>0</v>
      </c>
      <c r="AA136" s="28">
        <v>0</v>
      </c>
      <c r="AB136" s="120">
        <v>0</v>
      </c>
      <c r="AC136" s="27">
        <f t="shared" si="24"/>
        <v>0</v>
      </c>
      <c r="AD136" s="92">
        <f t="shared" si="24"/>
        <v>0</v>
      </c>
    </row>
    <row r="137" spans="1:30" s="9" customFormat="1" ht="45" customHeight="1" thickBot="1">
      <c r="A137" s="10"/>
      <c r="B137" s="180"/>
      <c r="C137" s="183"/>
      <c r="D137" s="47" t="s">
        <v>141</v>
      </c>
      <c r="E137" s="23">
        <v>0</v>
      </c>
      <c r="F137" s="68">
        <v>0</v>
      </c>
      <c r="G137" s="24">
        <v>0</v>
      </c>
      <c r="H137" s="68">
        <v>0</v>
      </c>
      <c r="I137" s="25">
        <v>0</v>
      </c>
      <c r="J137" s="68">
        <v>0</v>
      </c>
      <c r="K137" s="24">
        <v>0</v>
      </c>
      <c r="L137" s="68">
        <v>0</v>
      </c>
      <c r="M137" s="26">
        <v>0</v>
      </c>
      <c r="N137" s="68">
        <v>0</v>
      </c>
      <c r="O137" s="26">
        <v>0</v>
      </c>
      <c r="P137" s="68">
        <v>0</v>
      </c>
      <c r="Q137" s="24">
        <v>0</v>
      </c>
      <c r="R137" s="68">
        <v>0</v>
      </c>
      <c r="S137" s="26">
        <v>0</v>
      </c>
      <c r="T137" s="89">
        <v>0</v>
      </c>
      <c r="U137" s="26">
        <v>0</v>
      </c>
      <c r="V137" s="89">
        <v>0</v>
      </c>
      <c r="W137" s="23">
        <v>0</v>
      </c>
      <c r="X137" s="90">
        <v>0</v>
      </c>
      <c r="Y137" s="26">
        <v>0</v>
      </c>
      <c r="Z137" s="91">
        <v>0</v>
      </c>
      <c r="AA137" s="28">
        <v>0</v>
      </c>
      <c r="AB137" s="120">
        <v>0</v>
      </c>
      <c r="AC137" s="27">
        <f t="shared" si="24"/>
        <v>0</v>
      </c>
      <c r="AD137" s="92">
        <f t="shared" si="24"/>
        <v>0</v>
      </c>
    </row>
    <row r="138" spans="1:30" s="9" customFormat="1" ht="45" customHeight="1" thickBot="1">
      <c r="A138" s="10"/>
      <c r="B138" s="180"/>
      <c r="C138" s="183"/>
      <c r="D138" s="47" t="s">
        <v>129</v>
      </c>
      <c r="E138" s="23">
        <v>0</v>
      </c>
      <c r="F138" s="68">
        <v>0</v>
      </c>
      <c r="G138" s="24">
        <v>257</v>
      </c>
      <c r="H138" s="68">
        <v>2000</v>
      </c>
      <c r="I138" s="25">
        <v>0</v>
      </c>
      <c r="J138" s="68">
        <v>0</v>
      </c>
      <c r="K138" s="24">
        <v>0</v>
      </c>
      <c r="L138" s="68">
        <v>0</v>
      </c>
      <c r="M138" s="26">
        <v>0</v>
      </c>
      <c r="N138" s="68">
        <v>0</v>
      </c>
      <c r="O138" s="26">
        <v>0</v>
      </c>
      <c r="P138" s="68">
        <v>0</v>
      </c>
      <c r="Q138" s="24">
        <v>0</v>
      </c>
      <c r="R138" s="68">
        <v>0</v>
      </c>
      <c r="S138" s="26">
        <v>0</v>
      </c>
      <c r="T138" s="89">
        <v>0</v>
      </c>
      <c r="U138" s="26">
        <v>0</v>
      </c>
      <c r="V138" s="89">
        <v>0</v>
      </c>
      <c r="W138" s="23">
        <v>0</v>
      </c>
      <c r="X138" s="90">
        <v>0</v>
      </c>
      <c r="Y138" s="26">
        <v>0</v>
      </c>
      <c r="Z138" s="91">
        <v>0</v>
      </c>
      <c r="AA138" s="28">
        <v>0</v>
      </c>
      <c r="AB138" s="120">
        <v>0</v>
      </c>
      <c r="AC138" s="27">
        <f t="shared" ref="AC138:AD182" si="55">+E138+G138+I138+K138+M138+O138+Q138+S138+U138+W138+Y138+AA138</f>
        <v>257</v>
      </c>
      <c r="AD138" s="92">
        <f t="shared" si="55"/>
        <v>2000</v>
      </c>
    </row>
    <row r="139" spans="1:30" s="9" customFormat="1" ht="45" customHeight="1" thickBot="1">
      <c r="A139" s="10"/>
      <c r="B139" s="180"/>
      <c r="C139" s="183"/>
      <c r="D139" s="47" t="s">
        <v>82</v>
      </c>
      <c r="E139" s="23">
        <v>0</v>
      </c>
      <c r="F139" s="68">
        <v>0</v>
      </c>
      <c r="G139" s="24">
        <v>0</v>
      </c>
      <c r="H139" s="68">
        <v>0</v>
      </c>
      <c r="I139" s="25">
        <v>0</v>
      </c>
      <c r="J139" s="68">
        <v>0</v>
      </c>
      <c r="K139" s="24">
        <v>0</v>
      </c>
      <c r="L139" s="68">
        <v>0</v>
      </c>
      <c r="M139" s="26">
        <v>0</v>
      </c>
      <c r="N139" s="68">
        <v>0</v>
      </c>
      <c r="O139" s="26">
        <v>0</v>
      </c>
      <c r="P139" s="68">
        <v>0</v>
      </c>
      <c r="Q139" s="24">
        <v>0</v>
      </c>
      <c r="R139" s="68">
        <v>0</v>
      </c>
      <c r="S139" s="26">
        <v>0</v>
      </c>
      <c r="T139" s="89">
        <v>0</v>
      </c>
      <c r="U139" s="26">
        <v>0</v>
      </c>
      <c r="V139" s="89">
        <v>0</v>
      </c>
      <c r="W139" s="23">
        <v>0</v>
      </c>
      <c r="X139" s="90">
        <v>0</v>
      </c>
      <c r="Y139" s="26">
        <v>0</v>
      </c>
      <c r="Z139" s="91">
        <v>0</v>
      </c>
      <c r="AA139" s="28">
        <v>0</v>
      </c>
      <c r="AB139" s="120">
        <v>0</v>
      </c>
      <c r="AC139" s="27">
        <f t="shared" si="55"/>
        <v>0</v>
      </c>
      <c r="AD139" s="92">
        <f t="shared" si="55"/>
        <v>0</v>
      </c>
    </row>
    <row r="140" spans="1:30" s="9" customFormat="1" ht="45" customHeight="1" thickBot="1">
      <c r="A140" s="10"/>
      <c r="B140" s="180"/>
      <c r="C140" s="183"/>
      <c r="D140" s="47" t="s">
        <v>38</v>
      </c>
      <c r="E140" s="23">
        <v>32350</v>
      </c>
      <c r="F140" s="68">
        <v>38050</v>
      </c>
      <c r="G140" s="24">
        <v>0</v>
      </c>
      <c r="H140" s="68">
        <v>0</v>
      </c>
      <c r="I140" s="25">
        <v>0</v>
      </c>
      <c r="J140" s="68">
        <v>0</v>
      </c>
      <c r="K140" s="24">
        <v>0</v>
      </c>
      <c r="L140" s="68">
        <v>0</v>
      </c>
      <c r="M140" s="26">
        <v>0</v>
      </c>
      <c r="N140" s="68">
        <v>0</v>
      </c>
      <c r="O140" s="26">
        <v>200</v>
      </c>
      <c r="P140" s="68">
        <v>2000</v>
      </c>
      <c r="Q140" s="24">
        <v>0</v>
      </c>
      <c r="R140" s="68">
        <v>0</v>
      </c>
      <c r="S140" s="26">
        <v>0</v>
      </c>
      <c r="T140" s="89">
        <v>0</v>
      </c>
      <c r="U140" s="26">
        <v>8900</v>
      </c>
      <c r="V140" s="89">
        <v>8900</v>
      </c>
      <c r="W140" s="23">
        <v>0</v>
      </c>
      <c r="X140" s="90">
        <v>0</v>
      </c>
      <c r="Y140" s="26">
        <v>2750</v>
      </c>
      <c r="Z140" s="91">
        <v>2750</v>
      </c>
      <c r="AA140" s="28">
        <v>9150</v>
      </c>
      <c r="AB140" s="120">
        <v>13250</v>
      </c>
      <c r="AC140" s="27">
        <f t="shared" si="55"/>
        <v>53350</v>
      </c>
      <c r="AD140" s="92">
        <f t="shared" si="55"/>
        <v>64950</v>
      </c>
    </row>
    <row r="141" spans="1:30" s="9" customFormat="1" ht="45" customHeight="1" thickBot="1">
      <c r="A141" s="10"/>
      <c r="B141" s="180"/>
      <c r="C141" s="183"/>
      <c r="D141" s="47" t="s">
        <v>126</v>
      </c>
      <c r="E141" s="23">
        <v>0</v>
      </c>
      <c r="F141" s="68">
        <v>0</v>
      </c>
      <c r="G141" s="24">
        <v>0</v>
      </c>
      <c r="H141" s="68">
        <v>0</v>
      </c>
      <c r="I141" s="25">
        <v>1000</v>
      </c>
      <c r="J141" s="68">
        <v>1000</v>
      </c>
      <c r="K141" s="24">
        <v>0</v>
      </c>
      <c r="L141" s="68">
        <v>0</v>
      </c>
      <c r="M141" s="26">
        <v>0</v>
      </c>
      <c r="N141" s="68">
        <v>0</v>
      </c>
      <c r="O141" s="26">
        <v>0</v>
      </c>
      <c r="P141" s="68">
        <v>0</v>
      </c>
      <c r="Q141" s="24">
        <v>0</v>
      </c>
      <c r="R141" s="68">
        <v>0</v>
      </c>
      <c r="S141" s="26">
        <v>0</v>
      </c>
      <c r="T141" s="89">
        <v>0</v>
      </c>
      <c r="U141" s="26">
        <v>0</v>
      </c>
      <c r="V141" s="89">
        <v>0</v>
      </c>
      <c r="W141" s="23">
        <v>0</v>
      </c>
      <c r="X141" s="90">
        <v>0</v>
      </c>
      <c r="Y141" s="26">
        <v>0</v>
      </c>
      <c r="Z141" s="91">
        <v>0</v>
      </c>
      <c r="AA141" s="28">
        <v>0</v>
      </c>
      <c r="AB141" s="120">
        <v>0</v>
      </c>
      <c r="AC141" s="27">
        <f t="shared" si="55"/>
        <v>1000</v>
      </c>
      <c r="AD141" s="92">
        <f t="shared" si="55"/>
        <v>1000</v>
      </c>
    </row>
    <row r="142" spans="1:30" s="9" customFormat="1" ht="45" customHeight="1" thickBot="1">
      <c r="A142" s="10"/>
      <c r="B142" s="180"/>
      <c r="C142" s="183"/>
      <c r="D142" s="47" t="s">
        <v>204</v>
      </c>
      <c r="E142" s="23">
        <v>4200</v>
      </c>
      <c r="F142" s="68">
        <v>4200</v>
      </c>
      <c r="G142" s="24">
        <v>0</v>
      </c>
      <c r="H142" s="68">
        <v>0</v>
      </c>
      <c r="I142" s="25">
        <v>0</v>
      </c>
      <c r="J142" s="68">
        <v>0</v>
      </c>
      <c r="K142" s="24">
        <v>0</v>
      </c>
      <c r="L142" s="68">
        <v>0</v>
      </c>
      <c r="M142" s="26">
        <v>0</v>
      </c>
      <c r="N142" s="68">
        <v>0</v>
      </c>
      <c r="O142" s="26">
        <v>0</v>
      </c>
      <c r="P142" s="68">
        <v>0</v>
      </c>
      <c r="Q142" s="24">
        <v>0</v>
      </c>
      <c r="R142" s="68">
        <v>0</v>
      </c>
      <c r="S142" s="26">
        <v>0</v>
      </c>
      <c r="T142" s="89">
        <v>0</v>
      </c>
      <c r="U142" s="26">
        <v>0</v>
      </c>
      <c r="V142" s="89">
        <v>0</v>
      </c>
      <c r="W142" s="23">
        <v>1000</v>
      </c>
      <c r="X142" s="90">
        <v>1000</v>
      </c>
      <c r="Y142" s="26">
        <v>0</v>
      </c>
      <c r="Z142" s="91">
        <v>0</v>
      </c>
      <c r="AA142" s="28">
        <v>0</v>
      </c>
      <c r="AB142" s="120">
        <v>0</v>
      </c>
      <c r="AC142" s="27">
        <f t="shared" si="55"/>
        <v>5200</v>
      </c>
      <c r="AD142" s="92">
        <f t="shared" si="55"/>
        <v>5200</v>
      </c>
    </row>
    <row r="143" spans="1:30" s="9" customFormat="1" ht="45" customHeight="1" thickBot="1">
      <c r="A143" s="10"/>
      <c r="B143" s="180"/>
      <c r="C143" s="183"/>
      <c r="D143" s="47" t="s">
        <v>203</v>
      </c>
      <c r="E143" s="23">
        <v>279.3</v>
      </c>
      <c r="F143" s="68">
        <v>700</v>
      </c>
      <c r="G143" s="24">
        <v>0</v>
      </c>
      <c r="H143" s="68">
        <v>0</v>
      </c>
      <c r="I143" s="25">
        <v>0</v>
      </c>
      <c r="J143" s="68">
        <v>0</v>
      </c>
      <c r="K143" s="24">
        <v>0</v>
      </c>
      <c r="L143" s="68">
        <v>0</v>
      </c>
      <c r="M143" s="24">
        <v>0</v>
      </c>
      <c r="N143" s="68">
        <v>0</v>
      </c>
      <c r="O143" s="24">
        <v>0</v>
      </c>
      <c r="P143" s="68">
        <v>0</v>
      </c>
      <c r="Q143" s="24">
        <v>0</v>
      </c>
      <c r="R143" s="68">
        <v>0</v>
      </c>
      <c r="S143" s="24">
        <v>0</v>
      </c>
      <c r="T143" s="68">
        <v>0</v>
      </c>
      <c r="U143" s="24">
        <v>0</v>
      </c>
      <c r="V143" s="68">
        <v>0</v>
      </c>
      <c r="W143" s="24">
        <v>0</v>
      </c>
      <c r="X143" s="96">
        <v>0</v>
      </c>
      <c r="Y143" s="24">
        <v>0</v>
      </c>
      <c r="Z143" s="68">
        <v>0</v>
      </c>
      <c r="AA143" s="33">
        <v>0</v>
      </c>
      <c r="AB143" s="97">
        <v>0</v>
      </c>
      <c r="AC143" s="27">
        <f t="shared" si="55"/>
        <v>279.3</v>
      </c>
      <c r="AD143" s="92">
        <f t="shared" si="55"/>
        <v>700</v>
      </c>
    </row>
    <row r="144" spans="1:30" s="9" customFormat="1" ht="45" customHeight="1" thickBot="1">
      <c r="A144" s="10"/>
      <c r="B144" s="180"/>
      <c r="C144" s="183"/>
      <c r="D144" s="47" t="s">
        <v>202</v>
      </c>
      <c r="E144" s="23">
        <v>1000</v>
      </c>
      <c r="F144" s="68">
        <v>1000</v>
      </c>
      <c r="G144" s="24">
        <v>0</v>
      </c>
      <c r="H144" s="68">
        <v>0</v>
      </c>
      <c r="I144" s="25">
        <v>0</v>
      </c>
      <c r="J144" s="68">
        <v>0</v>
      </c>
      <c r="K144" s="24">
        <v>0</v>
      </c>
      <c r="L144" s="68">
        <v>0</v>
      </c>
      <c r="M144" s="24">
        <v>0</v>
      </c>
      <c r="N144" s="68">
        <v>0</v>
      </c>
      <c r="O144" s="24">
        <v>0</v>
      </c>
      <c r="P144" s="68">
        <v>0</v>
      </c>
      <c r="Q144" s="24">
        <v>0</v>
      </c>
      <c r="R144" s="68">
        <v>0</v>
      </c>
      <c r="S144" s="24">
        <v>0</v>
      </c>
      <c r="T144" s="68">
        <v>0</v>
      </c>
      <c r="U144" s="24">
        <v>0</v>
      </c>
      <c r="V144" s="68">
        <v>0</v>
      </c>
      <c r="W144" s="24">
        <v>0</v>
      </c>
      <c r="X144" s="96">
        <v>0</v>
      </c>
      <c r="Y144" s="24">
        <v>0</v>
      </c>
      <c r="Z144" s="68">
        <v>0</v>
      </c>
      <c r="AA144" s="33">
        <v>0</v>
      </c>
      <c r="AB144" s="97">
        <v>0</v>
      </c>
      <c r="AC144" s="27">
        <f t="shared" si="55"/>
        <v>1000</v>
      </c>
      <c r="AD144" s="92">
        <f t="shared" si="55"/>
        <v>1000</v>
      </c>
    </row>
    <row r="145" spans="1:30" s="9" customFormat="1" ht="45" customHeight="1" thickBot="1">
      <c r="A145" s="10"/>
      <c r="B145" s="180"/>
      <c r="C145" s="183"/>
      <c r="D145" s="47" t="s">
        <v>28</v>
      </c>
      <c r="E145" s="23">
        <v>0</v>
      </c>
      <c r="F145" s="68">
        <v>0</v>
      </c>
      <c r="G145" s="24">
        <v>0</v>
      </c>
      <c r="H145" s="68">
        <v>0</v>
      </c>
      <c r="I145" s="25">
        <v>0</v>
      </c>
      <c r="J145" s="68">
        <v>0</v>
      </c>
      <c r="K145" s="24">
        <v>0</v>
      </c>
      <c r="L145" s="68">
        <v>0</v>
      </c>
      <c r="M145" s="26">
        <v>0</v>
      </c>
      <c r="N145" s="68">
        <v>0</v>
      </c>
      <c r="O145" s="26">
        <v>0</v>
      </c>
      <c r="P145" s="68">
        <v>104520</v>
      </c>
      <c r="Q145" s="24">
        <v>0</v>
      </c>
      <c r="R145" s="68">
        <v>0</v>
      </c>
      <c r="S145" s="26">
        <v>17280</v>
      </c>
      <c r="T145" s="89">
        <v>17280</v>
      </c>
      <c r="U145" s="26">
        <v>0</v>
      </c>
      <c r="V145" s="89">
        <v>0</v>
      </c>
      <c r="W145" s="23">
        <v>0</v>
      </c>
      <c r="X145" s="90">
        <v>0</v>
      </c>
      <c r="Y145" s="26">
        <v>0</v>
      </c>
      <c r="Z145" s="91">
        <v>0</v>
      </c>
      <c r="AA145" s="28">
        <v>0</v>
      </c>
      <c r="AB145" s="120">
        <v>0</v>
      </c>
      <c r="AC145" s="27">
        <f t="shared" si="55"/>
        <v>17280</v>
      </c>
      <c r="AD145" s="92">
        <f t="shared" si="55"/>
        <v>121800</v>
      </c>
    </row>
    <row r="146" spans="1:30" s="9" customFormat="1" ht="45" customHeight="1" thickBot="1">
      <c r="A146" s="10"/>
      <c r="B146" s="180"/>
      <c r="C146" s="183"/>
      <c r="D146" s="47" t="s">
        <v>37</v>
      </c>
      <c r="E146" s="23">
        <v>25258</v>
      </c>
      <c r="F146" s="68">
        <v>27648</v>
      </c>
      <c r="G146" s="24">
        <v>0</v>
      </c>
      <c r="H146" s="68">
        <v>0</v>
      </c>
      <c r="I146" s="25">
        <v>5200</v>
      </c>
      <c r="J146" s="68">
        <v>7000</v>
      </c>
      <c r="K146" s="24">
        <v>0</v>
      </c>
      <c r="L146" s="68">
        <v>0</v>
      </c>
      <c r="M146" s="26">
        <v>0</v>
      </c>
      <c r="N146" s="68">
        <v>0</v>
      </c>
      <c r="O146" s="26">
        <v>104520</v>
      </c>
      <c r="P146" s="68">
        <v>0</v>
      </c>
      <c r="Q146" s="24">
        <v>3360</v>
      </c>
      <c r="R146" s="68">
        <v>6000</v>
      </c>
      <c r="S146" s="26">
        <v>600</v>
      </c>
      <c r="T146" s="89">
        <v>600</v>
      </c>
      <c r="U146" s="26">
        <v>1250</v>
      </c>
      <c r="V146" s="89">
        <v>2500</v>
      </c>
      <c r="W146" s="23">
        <v>1000</v>
      </c>
      <c r="X146" s="90">
        <v>1000</v>
      </c>
      <c r="Y146" s="26">
        <v>0</v>
      </c>
      <c r="Z146" s="91">
        <v>0</v>
      </c>
      <c r="AA146" s="28">
        <v>0</v>
      </c>
      <c r="AB146" s="120">
        <v>0</v>
      </c>
      <c r="AC146" s="27">
        <f t="shared" si="55"/>
        <v>141188</v>
      </c>
      <c r="AD146" s="92">
        <f t="shared" si="55"/>
        <v>44748</v>
      </c>
    </row>
    <row r="147" spans="1:30" s="9" customFormat="1" ht="45" customHeight="1" thickBot="1">
      <c r="A147" s="10"/>
      <c r="B147" s="180"/>
      <c r="C147" s="183"/>
      <c r="D147" s="47" t="s">
        <v>8</v>
      </c>
      <c r="E147" s="23">
        <v>0</v>
      </c>
      <c r="F147" s="68">
        <v>0</v>
      </c>
      <c r="G147" s="24">
        <v>0</v>
      </c>
      <c r="H147" s="68">
        <v>0</v>
      </c>
      <c r="I147" s="25">
        <v>0</v>
      </c>
      <c r="J147" s="68">
        <v>0</v>
      </c>
      <c r="K147" s="24">
        <v>0</v>
      </c>
      <c r="L147" s="68">
        <v>0</v>
      </c>
      <c r="M147" s="26">
        <v>0</v>
      </c>
      <c r="N147" s="68">
        <v>0</v>
      </c>
      <c r="O147" s="26">
        <v>0</v>
      </c>
      <c r="P147" s="68">
        <v>0</v>
      </c>
      <c r="Q147" s="24">
        <v>0</v>
      </c>
      <c r="R147" s="68">
        <v>0</v>
      </c>
      <c r="S147" s="26">
        <v>0</v>
      </c>
      <c r="T147" s="89">
        <v>0</v>
      </c>
      <c r="U147" s="26">
        <v>0</v>
      </c>
      <c r="V147" s="89">
        <v>0</v>
      </c>
      <c r="W147" s="23">
        <v>0</v>
      </c>
      <c r="X147" s="90">
        <v>0</v>
      </c>
      <c r="Y147" s="26">
        <v>0</v>
      </c>
      <c r="Z147" s="91">
        <v>0</v>
      </c>
      <c r="AA147" s="28">
        <v>0</v>
      </c>
      <c r="AB147" s="120">
        <v>0</v>
      </c>
      <c r="AC147" s="27">
        <f t="shared" si="55"/>
        <v>0</v>
      </c>
      <c r="AD147" s="92">
        <f t="shared" si="55"/>
        <v>0</v>
      </c>
    </row>
    <row r="148" spans="1:30" s="9" customFormat="1" ht="45" customHeight="1" thickBot="1">
      <c r="A148" s="10"/>
      <c r="B148" s="180"/>
      <c r="C148" s="183"/>
      <c r="D148" s="47" t="s">
        <v>206</v>
      </c>
      <c r="E148" s="23">
        <v>884</v>
      </c>
      <c r="F148" s="68">
        <v>1000</v>
      </c>
      <c r="G148" s="24">
        <v>0</v>
      </c>
      <c r="H148" s="68">
        <v>0</v>
      </c>
      <c r="I148" s="25">
        <v>0</v>
      </c>
      <c r="J148" s="68">
        <v>0</v>
      </c>
      <c r="K148" s="24">
        <v>0</v>
      </c>
      <c r="L148" s="68">
        <v>0</v>
      </c>
      <c r="M148" s="26">
        <v>0</v>
      </c>
      <c r="N148" s="68">
        <v>0</v>
      </c>
      <c r="O148" s="26">
        <v>0</v>
      </c>
      <c r="P148" s="68">
        <v>0</v>
      </c>
      <c r="Q148" s="24">
        <v>0</v>
      </c>
      <c r="R148" s="68">
        <v>0</v>
      </c>
      <c r="S148" s="26">
        <v>0</v>
      </c>
      <c r="T148" s="68">
        <v>0</v>
      </c>
      <c r="U148" s="26">
        <v>0</v>
      </c>
      <c r="V148" s="68">
        <v>0</v>
      </c>
      <c r="W148" s="23">
        <v>400</v>
      </c>
      <c r="X148" s="96">
        <v>0</v>
      </c>
      <c r="Y148" s="26">
        <v>0</v>
      </c>
      <c r="Z148" s="68">
        <v>0</v>
      </c>
      <c r="AA148" s="28">
        <v>0</v>
      </c>
      <c r="AB148" s="97">
        <v>0</v>
      </c>
      <c r="AC148" s="27">
        <f t="shared" si="55"/>
        <v>1284</v>
      </c>
      <c r="AD148" s="92">
        <f t="shared" si="55"/>
        <v>1000</v>
      </c>
    </row>
    <row r="149" spans="1:30" s="9" customFormat="1" ht="45" customHeight="1" thickBot="1">
      <c r="A149" s="10"/>
      <c r="B149" s="180"/>
      <c r="C149" s="183"/>
      <c r="D149" s="47" t="s">
        <v>205</v>
      </c>
      <c r="E149" s="23">
        <v>426.4</v>
      </c>
      <c r="F149" s="68">
        <v>1100</v>
      </c>
      <c r="G149" s="24">
        <v>0</v>
      </c>
      <c r="H149" s="68">
        <v>0</v>
      </c>
      <c r="I149" s="25">
        <v>1600</v>
      </c>
      <c r="J149" s="68">
        <v>2000</v>
      </c>
      <c r="K149" s="24">
        <v>0</v>
      </c>
      <c r="L149" s="68">
        <v>0</v>
      </c>
      <c r="M149" s="24">
        <v>0</v>
      </c>
      <c r="N149" s="68">
        <v>0</v>
      </c>
      <c r="O149" s="24">
        <v>0</v>
      </c>
      <c r="P149" s="68">
        <v>0</v>
      </c>
      <c r="Q149" s="24">
        <v>0</v>
      </c>
      <c r="R149" s="68">
        <v>0</v>
      </c>
      <c r="S149" s="24">
        <v>0</v>
      </c>
      <c r="T149" s="89">
        <v>0</v>
      </c>
      <c r="U149" s="24">
        <v>0</v>
      </c>
      <c r="V149" s="89">
        <v>0</v>
      </c>
      <c r="W149" s="24">
        <v>0</v>
      </c>
      <c r="X149" s="90">
        <v>400</v>
      </c>
      <c r="Y149" s="24">
        <v>0</v>
      </c>
      <c r="Z149" s="91">
        <v>0</v>
      </c>
      <c r="AA149" s="33">
        <v>0</v>
      </c>
      <c r="AB149" s="120">
        <v>0</v>
      </c>
      <c r="AC149" s="27">
        <f t="shared" si="55"/>
        <v>2026.4</v>
      </c>
      <c r="AD149" s="92">
        <f t="shared" si="55"/>
        <v>3500</v>
      </c>
    </row>
    <row r="150" spans="1:30" s="9" customFormat="1" ht="45" customHeight="1" thickBot="1">
      <c r="A150" s="10"/>
      <c r="B150" s="180"/>
      <c r="C150" s="183"/>
      <c r="D150" s="47" t="s">
        <v>14</v>
      </c>
      <c r="E150" s="23">
        <v>0</v>
      </c>
      <c r="F150" s="68">
        <v>0</v>
      </c>
      <c r="G150" s="24">
        <v>0</v>
      </c>
      <c r="H150" s="68">
        <v>0</v>
      </c>
      <c r="I150" s="25">
        <v>0</v>
      </c>
      <c r="J150" s="68">
        <v>0</v>
      </c>
      <c r="K150" s="24">
        <v>0</v>
      </c>
      <c r="L150" s="68">
        <v>0</v>
      </c>
      <c r="M150" s="26">
        <v>0</v>
      </c>
      <c r="N150" s="68">
        <v>0</v>
      </c>
      <c r="O150" s="26">
        <v>0</v>
      </c>
      <c r="P150" s="68">
        <v>0</v>
      </c>
      <c r="Q150" s="24">
        <v>0</v>
      </c>
      <c r="R150" s="68">
        <v>0</v>
      </c>
      <c r="S150" s="26">
        <v>0</v>
      </c>
      <c r="T150" s="89">
        <v>0</v>
      </c>
      <c r="U150" s="26">
        <v>0</v>
      </c>
      <c r="V150" s="89">
        <v>0</v>
      </c>
      <c r="W150" s="23">
        <v>0</v>
      </c>
      <c r="X150" s="90">
        <v>0</v>
      </c>
      <c r="Y150" s="26">
        <v>0</v>
      </c>
      <c r="Z150" s="91">
        <v>0</v>
      </c>
      <c r="AA150" s="28">
        <v>0</v>
      </c>
      <c r="AB150" s="120">
        <v>0</v>
      </c>
      <c r="AC150" s="27">
        <f t="shared" si="55"/>
        <v>0</v>
      </c>
      <c r="AD150" s="92">
        <f t="shared" si="55"/>
        <v>0</v>
      </c>
    </row>
    <row r="151" spans="1:30" s="9" customFormat="1" ht="45" customHeight="1" thickBot="1">
      <c r="A151" s="10"/>
      <c r="B151" s="180"/>
      <c r="C151" s="183"/>
      <c r="D151" s="47" t="s">
        <v>165</v>
      </c>
      <c r="E151" s="23">
        <v>0</v>
      </c>
      <c r="F151" s="68">
        <v>0</v>
      </c>
      <c r="G151" s="24">
        <v>0</v>
      </c>
      <c r="H151" s="68">
        <v>0</v>
      </c>
      <c r="I151" s="25">
        <v>0</v>
      </c>
      <c r="J151" s="68">
        <v>0</v>
      </c>
      <c r="K151" s="24">
        <v>0</v>
      </c>
      <c r="L151" s="68">
        <v>0</v>
      </c>
      <c r="M151" s="26">
        <v>0</v>
      </c>
      <c r="N151" s="68">
        <v>0</v>
      </c>
      <c r="O151" s="26">
        <v>0</v>
      </c>
      <c r="P151" s="68">
        <v>0</v>
      </c>
      <c r="Q151" s="24">
        <v>0</v>
      </c>
      <c r="R151" s="68">
        <v>0</v>
      </c>
      <c r="S151" s="26">
        <v>0</v>
      </c>
      <c r="T151" s="89">
        <v>0</v>
      </c>
      <c r="U151" s="26">
        <v>0</v>
      </c>
      <c r="V151" s="89">
        <v>0</v>
      </c>
      <c r="W151" s="23">
        <v>900</v>
      </c>
      <c r="X151" s="90">
        <v>900</v>
      </c>
      <c r="Y151" s="26">
        <v>3200</v>
      </c>
      <c r="Z151" s="91">
        <v>3400</v>
      </c>
      <c r="AA151" s="28">
        <v>0</v>
      </c>
      <c r="AB151" s="120">
        <v>0</v>
      </c>
      <c r="AC151" s="27">
        <f t="shared" si="55"/>
        <v>4100</v>
      </c>
      <c r="AD151" s="92">
        <f t="shared" si="55"/>
        <v>4300</v>
      </c>
    </row>
    <row r="152" spans="1:30" s="9" customFormat="1" ht="45" customHeight="1" thickBot="1">
      <c r="A152" s="10"/>
      <c r="B152" s="180"/>
      <c r="C152" s="184"/>
      <c r="D152" s="47" t="s">
        <v>166</v>
      </c>
      <c r="E152" s="31">
        <v>0</v>
      </c>
      <c r="F152" s="68">
        <v>0</v>
      </c>
      <c r="G152" s="24">
        <v>0</v>
      </c>
      <c r="H152" s="68">
        <v>0</v>
      </c>
      <c r="I152" s="38">
        <v>0</v>
      </c>
      <c r="J152" s="68">
        <v>0</v>
      </c>
      <c r="K152" s="37">
        <v>0</v>
      </c>
      <c r="L152" s="68">
        <v>0</v>
      </c>
      <c r="M152" s="39">
        <v>0</v>
      </c>
      <c r="N152" s="68">
        <v>0</v>
      </c>
      <c r="O152" s="39">
        <v>0</v>
      </c>
      <c r="P152" s="68">
        <v>0</v>
      </c>
      <c r="Q152" s="37">
        <v>0</v>
      </c>
      <c r="R152" s="68">
        <v>0</v>
      </c>
      <c r="S152" s="39">
        <v>0</v>
      </c>
      <c r="T152" s="89">
        <v>0</v>
      </c>
      <c r="U152" s="39">
        <v>0</v>
      </c>
      <c r="V152" s="89">
        <v>0</v>
      </c>
      <c r="W152" s="31">
        <v>0</v>
      </c>
      <c r="X152" s="90">
        <v>0</v>
      </c>
      <c r="Y152" s="39">
        <v>0</v>
      </c>
      <c r="Z152" s="91">
        <v>0</v>
      </c>
      <c r="AA152" s="40">
        <v>0</v>
      </c>
      <c r="AB152" s="120">
        <v>0</v>
      </c>
      <c r="AC152" s="27">
        <f t="shared" si="55"/>
        <v>0</v>
      </c>
      <c r="AD152" s="92">
        <f t="shared" si="55"/>
        <v>0</v>
      </c>
    </row>
    <row r="153" spans="1:30" s="9" customFormat="1" ht="45" customHeight="1" thickBot="1">
      <c r="A153" s="10"/>
      <c r="B153" s="180"/>
      <c r="C153" s="155" t="s">
        <v>105</v>
      </c>
      <c r="D153" s="156"/>
      <c r="E153" s="59">
        <f t="shared" ref="E153:AA153" si="56">SUM(E126:E152)</f>
        <v>66303.100000000006</v>
      </c>
      <c r="F153" s="59">
        <f t="shared" si="56"/>
        <v>76598</v>
      </c>
      <c r="G153" s="59">
        <f t="shared" si="56"/>
        <v>257</v>
      </c>
      <c r="H153" s="59">
        <f t="shared" si="56"/>
        <v>2000</v>
      </c>
      <c r="I153" s="59">
        <f t="shared" si="56"/>
        <v>13570</v>
      </c>
      <c r="J153" s="59">
        <f t="shared" si="56"/>
        <v>18850</v>
      </c>
      <c r="K153" s="59">
        <f t="shared" si="56"/>
        <v>500</v>
      </c>
      <c r="L153" s="59">
        <f t="shared" si="56"/>
        <v>500</v>
      </c>
      <c r="M153" s="59">
        <f t="shared" si="56"/>
        <v>0</v>
      </c>
      <c r="N153" s="59">
        <f t="shared" si="56"/>
        <v>0</v>
      </c>
      <c r="O153" s="59">
        <f t="shared" si="56"/>
        <v>106570</v>
      </c>
      <c r="P153" s="59">
        <f t="shared" si="56"/>
        <v>108370</v>
      </c>
      <c r="Q153" s="59">
        <f t="shared" si="56"/>
        <v>5140</v>
      </c>
      <c r="R153" s="59">
        <f t="shared" si="56"/>
        <v>13600</v>
      </c>
      <c r="S153" s="59">
        <f t="shared" si="56"/>
        <v>18880</v>
      </c>
      <c r="T153" s="59">
        <f t="shared" si="56"/>
        <v>18880</v>
      </c>
      <c r="U153" s="59">
        <f t="shared" si="56"/>
        <v>14150</v>
      </c>
      <c r="V153" s="59">
        <f t="shared" si="56"/>
        <v>15400</v>
      </c>
      <c r="W153" s="59">
        <f t="shared" si="56"/>
        <v>5428</v>
      </c>
      <c r="X153" s="59">
        <f t="shared" si="56"/>
        <v>6550</v>
      </c>
      <c r="Y153" s="59">
        <f t="shared" si="56"/>
        <v>11265.2</v>
      </c>
      <c r="Z153" s="59">
        <f t="shared" si="56"/>
        <v>11475</v>
      </c>
      <c r="AA153" s="59">
        <f t="shared" si="56"/>
        <v>12850</v>
      </c>
      <c r="AB153" s="59">
        <f t="shared" ref="AB153:AD153" si="57">SUM(AB126:AB152)</f>
        <v>16950</v>
      </c>
      <c r="AC153" s="59">
        <f t="shared" si="57"/>
        <v>254913.30000000002</v>
      </c>
      <c r="AD153" s="133">
        <f t="shared" si="57"/>
        <v>289173</v>
      </c>
    </row>
    <row r="154" spans="1:30" s="9" customFormat="1" ht="45" customHeight="1" thickBot="1">
      <c r="A154" s="10"/>
      <c r="B154" s="180"/>
      <c r="C154" s="182" t="s">
        <v>55</v>
      </c>
      <c r="D154" s="47" t="s">
        <v>41</v>
      </c>
      <c r="E154" s="23">
        <v>0</v>
      </c>
      <c r="F154" s="68">
        <v>0</v>
      </c>
      <c r="G154" s="24">
        <v>0</v>
      </c>
      <c r="H154" s="68">
        <v>0</v>
      </c>
      <c r="I154" s="25">
        <v>0</v>
      </c>
      <c r="J154" s="68">
        <v>0</v>
      </c>
      <c r="K154" s="24">
        <v>0</v>
      </c>
      <c r="L154" s="68">
        <v>0</v>
      </c>
      <c r="M154" s="26">
        <v>0</v>
      </c>
      <c r="N154" s="68">
        <v>0</v>
      </c>
      <c r="O154" s="26">
        <v>0</v>
      </c>
      <c r="P154" s="68">
        <v>0</v>
      </c>
      <c r="Q154" s="24">
        <v>0</v>
      </c>
      <c r="R154" s="68">
        <v>0</v>
      </c>
      <c r="S154" s="26">
        <v>0</v>
      </c>
      <c r="T154" s="89">
        <v>0</v>
      </c>
      <c r="U154" s="26">
        <v>0</v>
      </c>
      <c r="V154" s="89">
        <v>0</v>
      </c>
      <c r="W154" s="23">
        <v>0</v>
      </c>
      <c r="X154" s="90">
        <v>0</v>
      </c>
      <c r="Y154" s="26">
        <v>0</v>
      </c>
      <c r="Z154" s="91">
        <v>0</v>
      </c>
      <c r="AA154" s="28">
        <v>0</v>
      </c>
      <c r="AB154" s="120">
        <v>0</v>
      </c>
      <c r="AC154" s="27">
        <f t="shared" si="55"/>
        <v>0</v>
      </c>
      <c r="AD154" s="92">
        <f t="shared" si="55"/>
        <v>0</v>
      </c>
    </row>
    <row r="155" spans="1:30" s="9" customFormat="1" ht="45" customHeight="1" thickBot="1">
      <c r="A155" s="10"/>
      <c r="B155" s="180"/>
      <c r="C155" s="183"/>
      <c r="D155" s="47" t="s">
        <v>153</v>
      </c>
      <c r="E155" s="23">
        <v>0</v>
      </c>
      <c r="F155" s="68">
        <v>0</v>
      </c>
      <c r="G155" s="24">
        <v>0</v>
      </c>
      <c r="H155" s="68">
        <v>0</v>
      </c>
      <c r="I155" s="25">
        <v>0</v>
      </c>
      <c r="J155" s="68">
        <v>0</v>
      </c>
      <c r="K155" s="24">
        <v>0</v>
      </c>
      <c r="L155" s="68">
        <v>0</v>
      </c>
      <c r="M155" s="26">
        <v>0</v>
      </c>
      <c r="N155" s="68">
        <v>0</v>
      </c>
      <c r="O155" s="26">
        <v>0</v>
      </c>
      <c r="P155" s="68">
        <v>0</v>
      </c>
      <c r="Q155" s="24">
        <v>0</v>
      </c>
      <c r="R155" s="68">
        <v>0</v>
      </c>
      <c r="S155" s="26">
        <v>0</v>
      </c>
      <c r="T155" s="89">
        <v>0</v>
      </c>
      <c r="U155" s="26">
        <v>0</v>
      </c>
      <c r="V155" s="89">
        <v>0</v>
      </c>
      <c r="W155" s="23">
        <v>0</v>
      </c>
      <c r="X155" s="90">
        <v>0</v>
      </c>
      <c r="Y155" s="26">
        <v>0</v>
      </c>
      <c r="Z155" s="91">
        <v>0</v>
      </c>
      <c r="AA155" s="28">
        <v>0</v>
      </c>
      <c r="AB155" s="120">
        <v>0</v>
      </c>
      <c r="AC155" s="27">
        <f t="shared" si="55"/>
        <v>0</v>
      </c>
      <c r="AD155" s="92">
        <f t="shared" si="55"/>
        <v>0</v>
      </c>
    </row>
    <row r="156" spans="1:30" s="9" customFormat="1" ht="45" customHeight="1" thickBot="1">
      <c r="A156" s="10"/>
      <c r="B156" s="180"/>
      <c r="C156" s="183"/>
      <c r="D156" s="47" t="s">
        <v>152</v>
      </c>
      <c r="E156" s="23">
        <v>0</v>
      </c>
      <c r="F156" s="68">
        <v>0</v>
      </c>
      <c r="G156" s="24">
        <v>0</v>
      </c>
      <c r="H156" s="68">
        <v>0</v>
      </c>
      <c r="I156" s="25">
        <v>0</v>
      </c>
      <c r="J156" s="68">
        <v>0</v>
      </c>
      <c r="K156" s="24">
        <v>0</v>
      </c>
      <c r="L156" s="68">
        <v>0</v>
      </c>
      <c r="M156" s="26">
        <v>0</v>
      </c>
      <c r="N156" s="68">
        <v>0</v>
      </c>
      <c r="O156" s="26">
        <v>0</v>
      </c>
      <c r="P156" s="68">
        <v>0</v>
      </c>
      <c r="Q156" s="24">
        <v>0</v>
      </c>
      <c r="R156" s="68">
        <v>0</v>
      </c>
      <c r="S156" s="26">
        <v>0</v>
      </c>
      <c r="T156" s="89">
        <v>0</v>
      </c>
      <c r="U156" s="26">
        <v>0</v>
      </c>
      <c r="V156" s="89">
        <v>0</v>
      </c>
      <c r="W156" s="23">
        <v>0</v>
      </c>
      <c r="X156" s="90">
        <v>0</v>
      </c>
      <c r="Y156" s="26">
        <v>0</v>
      </c>
      <c r="Z156" s="91">
        <v>0</v>
      </c>
      <c r="AA156" s="28">
        <v>0</v>
      </c>
      <c r="AB156" s="120">
        <v>0</v>
      </c>
      <c r="AC156" s="27">
        <f t="shared" si="55"/>
        <v>0</v>
      </c>
      <c r="AD156" s="92">
        <f t="shared" si="55"/>
        <v>0</v>
      </c>
    </row>
    <row r="157" spans="1:30" s="9" customFormat="1" ht="45" customHeight="1" thickBot="1">
      <c r="A157" s="10"/>
      <c r="B157" s="180"/>
      <c r="C157" s="183"/>
      <c r="D157" s="47" t="s">
        <v>154</v>
      </c>
      <c r="E157" s="23">
        <v>0</v>
      </c>
      <c r="F157" s="68">
        <v>0</v>
      </c>
      <c r="G157" s="24">
        <v>0</v>
      </c>
      <c r="H157" s="68">
        <v>0</v>
      </c>
      <c r="I157" s="25">
        <v>0</v>
      </c>
      <c r="J157" s="68">
        <v>0</v>
      </c>
      <c r="K157" s="24">
        <v>0</v>
      </c>
      <c r="L157" s="68">
        <v>0</v>
      </c>
      <c r="M157" s="26">
        <v>0</v>
      </c>
      <c r="N157" s="68">
        <v>0</v>
      </c>
      <c r="O157" s="26">
        <v>0</v>
      </c>
      <c r="P157" s="68">
        <v>0</v>
      </c>
      <c r="Q157" s="24">
        <v>0</v>
      </c>
      <c r="R157" s="68">
        <v>0</v>
      </c>
      <c r="S157" s="26">
        <v>0</v>
      </c>
      <c r="T157" s="89">
        <v>0</v>
      </c>
      <c r="U157" s="26">
        <v>0</v>
      </c>
      <c r="V157" s="89">
        <v>0</v>
      </c>
      <c r="W157" s="23">
        <v>0</v>
      </c>
      <c r="X157" s="90">
        <v>0</v>
      </c>
      <c r="Y157" s="26">
        <v>0</v>
      </c>
      <c r="Z157" s="91">
        <v>0</v>
      </c>
      <c r="AA157" s="28">
        <v>0</v>
      </c>
      <c r="AB157" s="120">
        <v>0</v>
      </c>
      <c r="AC157" s="27">
        <f t="shared" si="55"/>
        <v>0</v>
      </c>
      <c r="AD157" s="92">
        <f t="shared" si="55"/>
        <v>0</v>
      </c>
    </row>
    <row r="158" spans="1:30" s="9" customFormat="1" ht="45" customHeight="1" thickBot="1">
      <c r="A158" s="10"/>
      <c r="B158" s="180"/>
      <c r="C158" s="183"/>
      <c r="D158" s="47" t="s">
        <v>122</v>
      </c>
      <c r="E158" s="23">
        <v>0</v>
      </c>
      <c r="F158" s="68">
        <v>0</v>
      </c>
      <c r="G158" s="24">
        <v>0</v>
      </c>
      <c r="H158" s="68">
        <v>0</v>
      </c>
      <c r="I158" s="25">
        <v>0</v>
      </c>
      <c r="J158" s="68">
        <v>0</v>
      </c>
      <c r="K158" s="24">
        <v>0</v>
      </c>
      <c r="L158" s="68">
        <v>0</v>
      </c>
      <c r="M158" s="26">
        <v>0</v>
      </c>
      <c r="N158" s="68">
        <v>0</v>
      </c>
      <c r="O158" s="26">
        <v>0</v>
      </c>
      <c r="P158" s="68">
        <v>0</v>
      </c>
      <c r="Q158" s="24">
        <v>0</v>
      </c>
      <c r="R158" s="68">
        <v>0</v>
      </c>
      <c r="S158" s="26">
        <v>0</v>
      </c>
      <c r="T158" s="89">
        <v>0</v>
      </c>
      <c r="U158" s="26">
        <v>0</v>
      </c>
      <c r="V158" s="89">
        <v>0</v>
      </c>
      <c r="W158" s="23">
        <v>0</v>
      </c>
      <c r="X158" s="90">
        <v>0</v>
      </c>
      <c r="Y158" s="26">
        <v>0</v>
      </c>
      <c r="Z158" s="91">
        <v>0</v>
      </c>
      <c r="AA158" s="28">
        <v>0</v>
      </c>
      <c r="AB158" s="120">
        <v>0</v>
      </c>
      <c r="AC158" s="27">
        <f t="shared" si="55"/>
        <v>0</v>
      </c>
      <c r="AD158" s="92">
        <f t="shared" si="55"/>
        <v>0</v>
      </c>
    </row>
    <row r="159" spans="1:30" s="9" customFormat="1" ht="45" customHeight="1" thickBot="1">
      <c r="A159" s="10"/>
      <c r="B159" s="180"/>
      <c r="C159" s="183"/>
      <c r="D159" s="47" t="s">
        <v>10</v>
      </c>
      <c r="E159" s="23">
        <v>0</v>
      </c>
      <c r="F159" s="68">
        <v>0</v>
      </c>
      <c r="G159" s="24">
        <v>0</v>
      </c>
      <c r="H159" s="68">
        <v>0</v>
      </c>
      <c r="I159" s="25">
        <v>0</v>
      </c>
      <c r="J159" s="68">
        <v>0</v>
      </c>
      <c r="K159" s="24">
        <v>1000</v>
      </c>
      <c r="L159" s="68">
        <v>1000</v>
      </c>
      <c r="M159" s="26">
        <v>0</v>
      </c>
      <c r="N159" s="68">
        <v>0</v>
      </c>
      <c r="O159" s="26">
        <v>12640</v>
      </c>
      <c r="P159" s="68">
        <v>16900</v>
      </c>
      <c r="Q159" s="24">
        <v>31925</v>
      </c>
      <c r="R159" s="68">
        <v>42000</v>
      </c>
      <c r="S159" s="26">
        <v>0</v>
      </c>
      <c r="T159" s="89">
        <v>0</v>
      </c>
      <c r="U159" s="26">
        <v>0</v>
      </c>
      <c r="V159" s="89">
        <v>0</v>
      </c>
      <c r="W159" s="23">
        <v>0</v>
      </c>
      <c r="X159" s="90">
        <v>0</v>
      </c>
      <c r="Y159" s="26">
        <v>0</v>
      </c>
      <c r="Z159" s="91">
        <v>0</v>
      </c>
      <c r="AA159" s="28">
        <v>0</v>
      </c>
      <c r="AB159" s="120">
        <v>0</v>
      </c>
      <c r="AC159" s="27">
        <f t="shared" si="55"/>
        <v>45565</v>
      </c>
      <c r="AD159" s="92">
        <f t="shared" si="55"/>
        <v>59900</v>
      </c>
    </row>
    <row r="160" spans="1:30" s="9" customFormat="1" ht="45" customHeight="1" thickBot="1">
      <c r="A160" s="10"/>
      <c r="B160" s="180"/>
      <c r="C160" s="183"/>
      <c r="D160" s="47" t="s">
        <v>133</v>
      </c>
      <c r="E160" s="23">
        <v>0</v>
      </c>
      <c r="F160" s="68">
        <v>0</v>
      </c>
      <c r="G160" s="24">
        <v>0</v>
      </c>
      <c r="H160" s="68">
        <v>0</v>
      </c>
      <c r="I160" s="25">
        <v>0</v>
      </c>
      <c r="J160" s="68">
        <v>0</v>
      </c>
      <c r="K160" s="24">
        <v>0</v>
      </c>
      <c r="L160" s="68">
        <v>0</v>
      </c>
      <c r="M160" s="26">
        <v>0</v>
      </c>
      <c r="N160" s="68">
        <v>0</v>
      </c>
      <c r="O160" s="26">
        <v>0</v>
      </c>
      <c r="P160" s="68">
        <v>0</v>
      </c>
      <c r="Q160" s="24">
        <v>0</v>
      </c>
      <c r="R160" s="68">
        <v>0</v>
      </c>
      <c r="S160" s="26">
        <v>0</v>
      </c>
      <c r="T160" s="89">
        <v>0</v>
      </c>
      <c r="U160" s="26">
        <v>0</v>
      </c>
      <c r="V160" s="89">
        <v>0</v>
      </c>
      <c r="W160" s="23">
        <v>0</v>
      </c>
      <c r="X160" s="90">
        <v>0</v>
      </c>
      <c r="Y160" s="26">
        <v>0</v>
      </c>
      <c r="Z160" s="91">
        <v>0</v>
      </c>
      <c r="AA160" s="28">
        <v>0</v>
      </c>
      <c r="AB160" s="120">
        <v>0</v>
      </c>
      <c r="AC160" s="27">
        <f t="shared" si="55"/>
        <v>0</v>
      </c>
      <c r="AD160" s="92">
        <f t="shared" si="55"/>
        <v>0</v>
      </c>
    </row>
    <row r="161" spans="1:30" s="9" customFormat="1" ht="45" customHeight="1" thickBot="1">
      <c r="A161" s="10"/>
      <c r="B161" s="180"/>
      <c r="C161" s="183"/>
      <c r="D161" s="47" t="s">
        <v>164</v>
      </c>
      <c r="E161" s="23">
        <v>0</v>
      </c>
      <c r="F161" s="68">
        <v>0</v>
      </c>
      <c r="G161" s="24">
        <v>0</v>
      </c>
      <c r="H161" s="68">
        <v>0</v>
      </c>
      <c r="I161" s="25">
        <v>0</v>
      </c>
      <c r="J161" s="68">
        <v>0</v>
      </c>
      <c r="K161" s="24">
        <v>0</v>
      </c>
      <c r="L161" s="68">
        <v>0</v>
      </c>
      <c r="M161" s="26">
        <v>0</v>
      </c>
      <c r="N161" s="68">
        <v>0</v>
      </c>
      <c r="O161" s="26">
        <v>0</v>
      </c>
      <c r="P161" s="68">
        <v>0</v>
      </c>
      <c r="Q161" s="24">
        <v>0</v>
      </c>
      <c r="R161" s="68">
        <v>0</v>
      </c>
      <c r="S161" s="26">
        <v>0</v>
      </c>
      <c r="T161" s="89">
        <v>0</v>
      </c>
      <c r="U161" s="26">
        <v>0</v>
      </c>
      <c r="V161" s="89">
        <v>0</v>
      </c>
      <c r="W161" s="23">
        <v>0</v>
      </c>
      <c r="X161" s="90">
        <v>0</v>
      </c>
      <c r="Y161" s="26">
        <v>0</v>
      </c>
      <c r="Z161" s="91">
        <v>0</v>
      </c>
      <c r="AA161" s="28">
        <v>0</v>
      </c>
      <c r="AB161" s="120">
        <v>0</v>
      </c>
      <c r="AC161" s="27">
        <f t="shared" si="55"/>
        <v>0</v>
      </c>
      <c r="AD161" s="92">
        <f t="shared" si="55"/>
        <v>0</v>
      </c>
    </row>
    <row r="162" spans="1:30" s="9" customFormat="1" ht="45" customHeight="1" thickBot="1">
      <c r="A162" s="10"/>
      <c r="B162" s="180"/>
      <c r="C162" s="184"/>
      <c r="D162" s="47" t="s">
        <v>167</v>
      </c>
      <c r="E162" s="29">
        <v>0</v>
      </c>
      <c r="F162" s="68">
        <v>0</v>
      </c>
      <c r="G162" s="37">
        <v>0</v>
      </c>
      <c r="H162" s="68">
        <v>0</v>
      </c>
      <c r="I162" s="74">
        <v>0</v>
      </c>
      <c r="J162" s="68">
        <v>0</v>
      </c>
      <c r="K162" s="37">
        <v>0</v>
      </c>
      <c r="L162" s="68">
        <v>0</v>
      </c>
      <c r="M162" s="74">
        <v>0</v>
      </c>
      <c r="N162" s="68">
        <v>0</v>
      </c>
      <c r="O162" s="74">
        <v>0</v>
      </c>
      <c r="P162" s="68">
        <v>0</v>
      </c>
      <c r="Q162" s="74">
        <v>0</v>
      </c>
      <c r="R162" s="68">
        <v>0</v>
      </c>
      <c r="S162" s="74">
        <v>0</v>
      </c>
      <c r="T162" s="89">
        <v>0</v>
      </c>
      <c r="U162" s="74">
        <v>0</v>
      </c>
      <c r="V162" s="89">
        <v>0</v>
      </c>
      <c r="W162" s="74">
        <v>0</v>
      </c>
      <c r="X162" s="90">
        <v>0</v>
      </c>
      <c r="Y162" s="74">
        <v>0</v>
      </c>
      <c r="Z162" s="91">
        <v>0</v>
      </c>
      <c r="AA162" s="75">
        <v>0</v>
      </c>
      <c r="AB162" s="120">
        <v>0</v>
      </c>
      <c r="AC162" s="27">
        <f t="shared" si="55"/>
        <v>0</v>
      </c>
      <c r="AD162" s="92">
        <f t="shared" si="55"/>
        <v>0</v>
      </c>
    </row>
    <row r="163" spans="1:30" s="9" customFormat="1" ht="45" customHeight="1" thickBot="1">
      <c r="A163" s="10"/>
      <c r="B163" s="180"/>
      <c r="C163" s="155" t="s">
        <v>105</v>
      </c>
      <c r="D163" s="156"/>
      <c r="E163" s="93">
        <f t="shared" ref="E163:AD163" si="58">SUM(E154:E162)</f>
        <v>0</v>
      </c>
      <c r="F163" s="94">
        <f t="shared" si="58"/>
        <v>0</v>
      </c>
      <c r="G163" s="94">
        <f t="shared" si="58"/>
        <v>0</v>
      </c>
      <c r="H163" s="94">
        <f t="shared" si="58"/>
        <v>0</v>
      </c>
      <c r="I163" s="94">
        <f t="shared" si="58"/>
        <v>0</v>
      </c>
      <c r="J163" s="94">
        <f t="shared" si="58"/>
        <v>0</v>
      </c>
      <c r="K163" s="94">
        <f t="shared" si="58"/>
        <v>1000</v>
      </c>
      <c r="L163" s="94">
        <f t="shared" si="58"/>
        <v>1000</v>
      </c>
      <c r="M163" s="94">
        <f t="shared" si="58"/>
        <v>0</v>
      </c>
      <c r="N163" s="94">
        <f t="shared" si="58"/>
        <v>0</v>
      </c>
      <c r="O163" s="94">
        <f t="shared" si="58"/>
        <v>12640</v>
      </c>
      <c r="P163" s="94">
        <f t="shared" si="58"/>
        <v>16900</v>
      </c>
      <c r="Q163" s="94">
        <f t="shared" si="58"/>
        <v>31925</v>
      </c>
      <c r="R163" s="94">
        <f t="shared" si="58"/>
        <v>42000</v>
      </c>
      <c r="S163" s="94">
        <f t="shared" si="58"/>
        <v>0</v>
      </c>
      <c r="T163" s="94">
        <f t="shared" si="58"/>
        <v>0</v>
      </c>
      <c r="U163" s="94">
        <f t="shared" si="58"/>
        <v>0</v>
      </c>
      <c r="V163" s="94">
        <f t="shared" si="58"/>
        <v>0</v>
      </c>
      <c r="W163" s="94">
        <f t="shared" si="58"/>
        <v>0</v>
      </c>
      <c r="X163" s="94">
        <f t="shared" si="58"/>
        <v>0</v>
      </c>
      <c r="Y163" s="94">
        <f t="shared" si="58"/>
        <v>0</v>
      </c>
      <c r="Z163" s="94">
        <f t="shared" si="58"/>
        <v>0</v>
      </c>
      <c r="AA163" s="94">
        <f t="shared" si="58"/>
        <v>0</v>
      </c>
      <c r="AB163" s="94">
        <f t="shared" si="58"/>
        <v>0</v>
      </c>
      <c r="AC163" s="94">
        <f t="shared" si="58"/>
        <v>45565</v>
      </c>
      <c r="AD163" s="95">
        <f t="shared" si="58"/>
        <v>59900</v>
      </c>
    </row>
    <row r="164" spans="1:30" s="9" customFormat="1" ht="45" customHeight="1" thickBot="1">
      <c r="A164" s="10"/>
      <c r="B164" s="180"/>
      <c r="C164" s="185" t="s">
        <v>3</v>
      </c>
      <c r="D164" s="47" t="s">
        <v>207</v>
      </c>
      <c r="E164" s="23">
        <v>0</v>
      </c>
      <c r="F164" s="68">
        <v>0</v>
      </c>
      <c r="G164" s="24">
        <v>5500</v>
      </c>
      <c r="H164" s="68">
        <v>5500</v>
      </c>
      <c r="I164" s="25">
        <v>5000</v>
      </c>
      <c r="J164" s="68">
        <v>5000</v>
      </c>
      <c r="K164" s="24">
        <v>60080</v>
      </c>
      <c r="L164" s="68">
        <v>88000</v>
      </c>
      <c r="M164" s="26">
        <v>0</v>
      </c>
      <c r="N164" s="68">
        <v>0</v>
      </c>
      <c r="O164" s="26">
        <v>0</v>
      </c>
      <c r="P164" s="68">
        <v>0</v>
      </c>
      <c r="Q164" s="26">
        <v>0</v>
      </c>
      <c r="R164" s="68">
        <v>0</v>
      </c>
      <c r="S164" s="26">
        <v>0</v>
      </c>
      <c r="T164" s="89">
        <v>0</v>
      </c>
      <c r="U164" s="26">
        <v>0</v>
      </c>
      <c r="V164" s="89">
        <v>0</v>
      </c>
      <c r="W164" s="26">
        <v>0</v>
      </c>
      <c r="X164" s="90">
        <v>0</v>
      </c>
      <c r="Y164" s="26">
        <v>0</v>
      </c>
      <c r="Z164" s="91">
        <v>0</v>
      </c>
      <c r="AA164" s="43">
        <v>0</v>
      </c>
      <c r="AB164" s="97">
        <v>0</v>
      </c>
      <c r="AC164" s="27">
        <f t="shared" si="55"/>
        <v>70580</v>
      </c>
      <c r="AD164" s="92">
        <f t="shared" si="55"/>
        <v>98500</v>
      </c>
    </row>
    <row r="165" spans="1:30" s="9" customFormat="1" ht="45" customHeight="1" thickBot="1">
      <c r="A165" s="10"/>
      <c r="B165" s="180"/>
      <c r="C165" s="185"/>
      <c r="D165" s="47" t="s">
        <v>192</v>
      </c>
      <c r="E165" s="23">
        <v>0</v>
      </c>
      <c r="F165" s="68">
        <v>0</v>
      </c>
      <c r="G165" s="24">
        <v>0</v>
      </c>
      <c r="H165" s="68">
        <v>0</v>
      </c>
      <c r="I165" s="24">
        <v>0</v>
      </c>
      <c r="J165" s="68">
        <v>0</v>
      </c>
      <c r="K165" s="24">
        <v>0</v>
      </c>
      <c r="L165" s="68">
        <v>0</v>
      </c>
      <c r="M165" s="26">
        <v>0</v>
      </c>
      <c r="N165" s="68">
        <v>0</v>
      </c>
      <c r="O165" s="26">
        <v>6600</v>
      </c>
      <c r="P165" s="68">
        <v>6600</v>
      </c>
      <c r="Q165" s="23">
        <v>0</v>
      </c>
      <c r="R165" s="127">
        <v>0</v>
      </c>
      <c r="S165" s="23">
        <v>0</v>
      </c>
      <c r="T165" s="121">
        <v>0</v>
      </c>
      <c r="U165" s="23">
        <v>0</v>
      </c>
      <c r="V165" s="121">
        <v>0</v>
      </c>
      <c r="W165" s="23">
        <v>0</v>
      </c>
      <c r="X165" s="128">
        <v>0</v>
      </c>
      <c r="Y165" s="23">
        <v>0</v>
      </c>
      <c r="Z165" s="129">
        <v>0</v>
      </c>
      <c r="AA165" s="55">
        <v>0</v>
      </c>
      <c r="AB165" s="120">
        <v>0</v>
      </c>
      <c r="AC165" s="27">
        <f t="shared" si="55"/>
        <v>6600</v>
      </c>
      <c r="AD165" s="92">
        <f t="shared" si="55"/>
        <v>6600</v>
      </c>
    </row>
    <row r="166" spans="1:30" s="9" customFormat="1" ht="45" customHeight="1" thickBot="1">
      <c r="A166" s="10"/>
      <c r="B166" s="180"/>
      <c r="C166" s="185"/>
      <c r="D166" s="47" t="s">
        <v>197</v>
      </c>
      <c r="E166" s="71">
        <v>0</v>
      </c>
      <c r="F166" s="68">
        <v>0</v>
      </c>
      <c r="G166" s="24">
        <v>0</v>
      </c>
      <c r="H166" s="68">
        <v>0</v>
      </c>
      <c r="I166" s="71">
        <v>30</v>
      </c>
      <c r="J166" s="68">
        <v>30</v>
      </c>
      <c r="K166" s="24">
        <v>0</v>
      </c>
      <c r="L166" s="68">
        <v>0</v>
      </c>
      <c r="M166" s="71">
        <v>0</v>
      </c>
      <c r="N166" s="68">
        <v>0</v>
      </c>
      <c r="O166" s="71">
        <v>0</v>
      </c>
      <c r="P166" s="68">
        <v>0</v>
      </c>
      <c r="Q166" s="71">
        <v>0</v>
      </c>
      <c r="R166" s="68">
        <v>0</v>
      </c>
      <c r="S166" s="41">
        <v>0</v>
      </c>
      <c r="T166" s="68">
        <v>0</v>
      </c>
      <c r="U166" s="41">
        <v>0</v>
      </c>
      <c r="V166" s="68">
        <v>0</v>
      </c>
      <c r="W166" s="41">
        <v>0</v>
      </c>
      <c r="X166" s="96">
        <v>0</v>
      </c>
      <c r="Y166" s="41">
        <v>0</v>
      </c>
      <c r="Z166" s="68">
        <v>0</v>
      </c>
      <c r="AA166" s="30">
        <v>0</v>
      </c>
      <c r="AB166" s="97">
        <v>0</v>
      </c>
      <c r="AC166" s="27">
        <f t="shared" si="55"/>
        <v>30</v>
      </c>
      <c r="AD166" s="92">
        <f t="shared" si="55"/>
        <v>30</v>
      </c>
    </row>
    <row r="167" spans="1:30" s="9" customFormat="1" ht="45" customHeight="1" thickBot="1">
      <c r="A167" s="10"/>
      <c r="B167" s="181"/>
      <c r="C167" s="155" t="s">
        <v>105</v>
      </c>
      <c r="D167" s="156"/>
      <c r="E167" s="59">
        <f t="shared" ref="E167:AD167" si="59">SUM(E164:E166)</f>
        <v>0</v>
      </c>
      <c r="F167" s="59">
        <f t="shared" si="59"/>
        <v>0</v>
      </c>
      <c r="G167" s="59">
        <f t="shared" si="59"/>
        <v>5500</v>
      </c>
      <c r="H167" s="59">
        <f t="shared" si="59"/>
        <v>5500</v>
      </c>
      <c r="I167" s="59">
        <f t="shared" si="59"/>
        <v>5030</v>
      </c>
      <c r="J167" s="59">
        <f t="shared" si="59"/>
        <v>5030</v>
      </c>
      <c r="K167" s="59">
        <f t="shared" si="59"/>
        <v>60080</v>
      </c>
      <c r="L167" s="59">
        <f t="shared" si="59"/>
        <v>88000</v>
      </c>
      <c r="M167" s="59">
        <f t="shared" si="59"/>
        <v>0</v>
      </c>
      <c r="N167" s="59">
        <f t="shared" si="59"/>
        <v>0</v>
      </c>
      <c r="O167" s="59">
        <f t="shared" si="59"/>
        <v>6600</v>
      </c>
      <c r="P167" s="59">
        <f t="shared" si="59"/>
        <v>6600</v>
      </c>
      <c r="Q167" s="59">
        <f t="shared" si="59"/>
        <v>0</v>
      </c>
      <c r="R167" s="59">
        <f t="shared" si="59"/>
        <v>0</v>
      </c>
      <c r="S167" s="59">
        <f t="shared" si="59"/>
        <v>0</v>
      </c>
      <c r="T167" s="59">
        <f t="shared" si="59"/>
        <v>0</v>
      </c>
      <c r="U167" s="59">
        <f t="shared" si="59"/>
        <v>0</v>
      </c>
      <c r="V167" s="59">
        <f t="shared" si="59"/>
        <v>0</v>
      </c>
      <c r="W167" s="59">
        <f t="shared" si="59"/>
        <v>0</v>
      </c>
      <c r="X167" s="59">
        <f t="shared" si="59"/>
        <v>0</v>
      </c>
      <c r="Y167" s="59">
        <f t="shared" si="59"/>
        <v>0</v>
      </c>
      <c r="Z167" s="59">
        <f t="shared" si="59"/>
        <v>0</v>
      </c>
      <c r="AA167" s="59">
        <f t="shared" si="59"/>
        <v>0</v>
      </c>
      <c r="AB167" s="59">
        <f t="shared" si="59"/>
        <v>0</v>
      </c>
      <c r="AC167" s="59">
        <f t="shared" si="59"/>
        <v>77210</v>
      </c>
      <c r="AD167" s="133">
        <f t="shared" si="59"/>
        <v>105130</v>
      </c>
    </row>
    <row r="168" spans="1:30" s="9" customFormat="1" ht="45" customHeight="1" thickBot="1">
      <c r="A168" s="10"/>
      <c r="B168" s="163" t="s">
        <v>92</v>
      </c>
      <c r="C168" s="164"/>
      <c r="D168" s="165"/>
      <c r="E168" s="63">
        <f t="shared" ref="E168:AD168" si="60">E153+E163+E167</f>
        <v>66303.100000000006</v>
      </c>
      <c r="F168" s="140">
        <f t="shared" si="60"/>
        <v>76598</v>
      </c>
      <c r="G168" s="140">
        <f t="shared" si="60"/>
        <v>5757</v>
      </c>
      <c r="H168" s="140">
        <f t="shared" si="60"/>
        <v>7500</v>
      </c>
      <c r="I168" s="140">
        <f t="shared" si="60"/>
        <v>18600</v>
      </c>
      <c r="J168" s="140">
        <f t="shared" si="60"/>
        <v>23880</v>
      </c>
      <c r="K168" s="140">
        <f t="shared" si="60"/>
        <v>61580</v>
      </c>
      <c r="L168" s="140">
        <f t="shared" si="60"/>
        <v>89500</v>
      </c>
      <c r="M168" s="140">
        <f t="shared" si="60"/>
        <v>0</v>
      </c>
      <c r="N168" s="140">
        <f t="shared" si="60"/>
        <v>0</v>
      </c>
      <c r="O168" s="140">
        <f t="shared" si="60"/>
        <v>125810</v>
      </c>
      <c r="P168" s="140">
        <f t="shared" si="60"/>
        <v>131870</v>
      </c>
      <c r="Q168" s="140">
        <f t="shared" si="60"/>
        <v>37065</v>
      </c>
      <c r="R168" s="140">
        <f t="shared" si="60"/>
        <v>55600</v>
      </c>
      <c r="S168" s="140">
        <f t="shared" si="60"/>
        <v>18880</v>
      </c>
      <c r="T168" s="140">
        <f t="shared" si="60"/>
        <v>18880</v>
      </c>
      <c r="U168" s="140">
        <f t="shared" si="60"/>
        <v>14150</v>
      </c>
      <c r="V168" s="140">
        <f t="shared" si="60"/>
        <v>15400</v>
      </c>
      <c r="W168" s="140">
        <f t="shared" si="60"/>
        <v>5428</v>
      </c>
      <c r="X168" s="140">
        <f t="shared" si="60"/>
        <v>6550</v>
      </c>
      <c r="Y168" s="140">
        <f t="shared" si="60"/>
        <v>11265.2</v>
      </c>
      <c r="Z168" s="140">
        <f t="shared" si="60"/>
        <v>11475</v>
      </c>
      <c r="AA168" s="140">
        <f t="shared" si="60"/>
        <v>12850</v>
      </c>
      <c r="AB168" s="140">
        <f t="shared" si="60"/>
        <v>16950</v>
      </c>
      <c r="AC168" s="140">
        <f t="shared" si="60"/>
        <v>377688.30000000005</v>
      </c>
      <c r="AD168" s="141">
        <f t="shared" si="60"/>
        <v>454203</v>
      </c>
    </row>
    <row r="169" spans="1:30" s="9" customFormat="1" ht="78" customHeight="1" thickBot="1">
      <c r="A169" s="10"/>
      <c r="B169" s="166" t="s">
        <v>134</v>
      </c>
      <c r="C169" s="76" t="s">
        <v>136</v>
      </c>
      <c r="D169" s="54" t="s">
        <v>135</v>
      </c>
      <c r="E169" s="29">
        <v>0</v>
      </c>
      <c r="F169" s="143">
        <v>0</v>
      </c>
      <c r="G169" s="24">
        <v>0</v>
      </c>
      <c r="H169" s="143">
        <v>0</v>
      </c>
      <c r="I169" s="32">
        <v>0</v>
      </c>
      <c r="J169" s="143">
        <v>0</v>
      </c>
      <c r="K169" s="29">
        <v>0</v>
      </c>
      <c r="L169" s="143">
        <v>0</v>
      </c>
      <c r="M169" s="29">
        <v>0</v>
      </c>
      <c r="N169" s="143">
        <v>0</v>
      </c>
      <c r="O169" s="29">
        <v>0</v>
      </c>
      <c r="P169" s="143">
        <v>0</v>
      </c>
      <c r="Q169" s="29">
        <v>0</v>
      </c>
      <c r="R169" s="144">
        <v>0</v>
      </c>
      <c r="S169" s="29">
        <v>0</v>
      </c>
      <c r="T169" s="145">
        <v>0</v>
      </c>
      <c r="U169" s="29">
        <v>0</v>
      </c>
      <c r="V169" s="145">
        <v>0</v>
      </c>
      <c r="W169" s="29">
        <v>0</v>
      </c>
      <c r="X169" s="146">
        <v>0</v>
      </c>
      <c r="Y169" s="29">
        <v>0</v>
      </c>
      <c r="Z169" s="147">
        <v>0</v>
      </c>
      <c r="AA169" s="30">
        <v>0</v>
      </c>
      <c r="AB169" s="131">
        <v>0</v>
      </c>
      <c r="AC169" s="27">
        <f t="shared" si="55"/>
        <v>0</v>
      </c>
      <c r="AD169" s="92">
        <f t="shared" si="55"/>
        <v>0</v>
      </c>
    </row>
    <row r="170" spans="1:30" s="9" customFormat="1" ht="45" customHeight="1" thickBot="1">
      <c r="A170" s="10"/>
      <c r="B170" s="167"/>
      <c r="C170" s="168" t="s">
        <v>105</v>
      </c>
      <c r="D170" s="169"/>
      <c r="E170" s="59">
        <f t="shared" ref="E170:AA170" si="61">SUM(E169)</f>
        <v>0</v>
      </c>
      <c r="F170" s="59">
        <f t="shared" si="61"/>
        <v>0</v>
      </c>
      <c r="G170" s="59">
        <f t="shared" si="61"/>
        <v>0</v>
      </c>
      <c r="H170" s="59">
        <f t="shared" si="61"/>
        <v>0</v>
      </c>
      <c r="I170" s="59">
        <f t="shared" si="61"/>
        <v>0</v>
      </c>
      <c r="J170" s="59">
        <f t="shared" si="61"/>
        <v>0</v>
      </c>
      <c r="K170" s="59">
        <f t="shared" si="61"/>
        <v>0</v>
      </c>
      <c r="L170" s="59">
        <f t="shared" si="61"/>
        <v>0</v>
      </c>
      <c r="M170" s="59">
        <f t="shared" si="61"/>
        <v>0</v>
      </c>
      <c r="N170" s="59">
        <f t="shared" si="61"/>
        <v>0</v>
      </c>
      <c r="O170" s="59">
        <f t="shared" si="61"/>
        <v>0</v>
      </c>
      <c r="P170" s="59">
        <f t="shared" si="61"/>
        <v>0</v>
      </c>
      <c r="Q170" s="59">
        <f t="shared" si="61"/>
        <v>0</v>
      </c>
      <c r="R170" s="59">
        <f t="shared" si="61"/>
        <v>0</v>
      </c>
      <c r="S170" s="59">
        <f t="shared" si="61"/>
        <v>0</v>
      </c>
      <c r="T170" s="59">
        <f t="shared" si="61"/>
        <v>0</v>
      </c>
      <c r="U170" s="59">
        <f t="shared" si="61"/>
        <v>0</v>
      </c>
      <c r="V170" s="59">
        <f t="shared" si="61"/>
        <v>0</v>
      </c>
      <c r="W170" s="59">
        <f t="shared" si="61"/>
        <v>0</v>
      </c>
      <c r="X170" s="59">
        <f t="shared" si="61"/>
        <v>0</v>
      </c>
      <c r="Y170" s="59">
        <f t="shared" si="61"/>
        <v>0</v>
      </c>
      <c r="Z170" s="59">
        <f t="shared" si="61"/>
        <v>0</v>
      </c>
      <c r="AA170" s="59">
        <f t="shared" si="61"/>
        <v>0</v>
      </c>
      <c r="AB170" s="59">
        <f t="shared" ref="AB170:AD170" si="62">SUM(AB169)</f>
        <v>0</v>
      </c>
      <c r="AC170" s="59">
        <f t="shared" si="62"/>
        <v>0</v>
      </c>
      <c r="AD170" s="133">
        <f t="shared" si="62"/>
        <v>0</v>
      </c>
    </row>
    <row r="171" spans="1:30" s="9" customFormat="1" ht="45" customHeight="1" thickBot="1">
      <c r="A171" s="10"/>
      <c r="B171" s="163" t="s">
        <v>92</v>
      </c>
      <c r="C171" s="164"/>
      <c r="D171" s="165"/>
      <c r="E171" s="63">
        <f t="shared" ref="E171:AD171" si="63">E170</f>
        <v>0</v>
      </c>
      <c r="F171" s="63">
        <f t="shared" si="63"/>
        <v>0</v>
      </c>
      <c r="G171" s="63">
        <f t="shared" si="63"/>
        <v>0</v>
      </c>
      <c r="H171" s="63">
        <f t="shared" si="63"/>
        <v>0</v>
      </c>
      <c r="I171" s="63">
        <f t="shared" si="63"/>
        <v>0</v>
      </c>
      <c r="J171" s="63">
        <f t="shared" si="63"/>
        <v>0</v>
      </c>
      <c r="K171" s="63">
        <f t="shared" si="63"/>
        <v>0</v>
      </c>
      <c r="L171" s="63">
        <f t="shared" si="63"/>
        <v>0</v>
      </c>
      <c r="M171" s="63">
        <f t="shared" si="63"/>
        <v>0</v>
      </c>
      <c r="N171" s="63">
        <f t="shared" si="63"/>
        <v>0</v>
      </c>
      <c r="O171" s="63">
        <f t="shared" si="63"/>
        <v>0</v>
      </c>
      <c r="P171" s="63">
        <f t="shared" si="63"/>
        <v>0</v>
      </c>
      <c r="Q171" s="63">
        <f t="shared" si="63"/>
        <v>0</v>
      </c>
      <c r="R171" s="63">
        <f t="shared" si="63"/>
        <v>0</v>
      </c>
      <c r="S171" s="63">
        <f t="shared" si="63"/>
        <v>0</v>
      </c>
      <c r="T171" s="63">
        <f t="shared" si="63"/>
        <v>0</v>
      </c>
      <c r="U171" s="63">
        <f t="shared" si="63"/>
        <v>0</v>
      </c>
      <c r="V171" s="63">
        <f t="shared" si="63"/>
        <v>0</v>
      </c>
      <c r="W171" s="63">
        <f t="shared" si="63"/>
        <v>0</v>
      </c>
      <c r="X171" s="63">
        <f t="shared" si="63"/>
        <v>0</v>
      </c>
      <c r="Y171" s="63">
        <f t="shared" si="63"/>
        <v>0</v>
      </c>
      <c r="Z171" s="63">
        <f t="shared" si="63"/>
        <v>0</v>
      </c>
      <c r="AA171" s="63">
        <f t="shared" si="63"/>
        <v>0</v>
      </c>
      <c r="AB171" s="63">
        <f t="shared" si="63"/>
        <v>0</v>
      </c>
      <c r="AC171" s="63">
        <f t="shared" si="63"/>
        <v>0</v>
      </c>
      <c r="AD171" s="117">
        <f t="shared" si="63"/>
        <v>0</v>
      </c>
    </row>
    <row r="172" spans="1:30" s="9" customFormat="1" ht="60.75" customHeight="1" thickBot="1">
      <c r="A172" s="10"/>
      <c r="B172" s="166" t="s">
        <v>104</v>
      </c>
      <c r="C172" s="171" t="s">
        <v>26</v>
      </c>
      <c r="D172" s="47" t="s">
        <v>61</v>
      </c>
      <c r="E172" s="23">
        <v>1068</v>
      </c>
      <c r="F172" s="68">
        <v>1544</v>
      </c>
      <c r="G172" s="24">
        <v>991</v>
      </c>
      <c r="H172" s="68">
        <v>1982</v>
      </c>
      <c r="I172" s="25">
        <v>2748</v>
      </c>
      <c r="J172" s="68">
        <v>3410</v>
      </c>
      <c r="K172" s="24">
        <v>3318</v>
      </c>
      <c r="L172" s="68">
        <v>3523</v>
      </c>
      <c r="M172" s="26">
        <v>1557</v>
      </c>
      <c r="N172" s="68">
        <v>2219</v>
      </c>
      <c r="O172" s="26">
        <v>1884</v>
      </c>
      <c r="P172" s="68">
        <v>2424</v>
      </c>
      <c r="Q172" s="24">
        <v>0</v>
      </c>
      <c r="R172" s="68">
        <v>0</v>
      </c>
      <c r="S172" s="26">
        <v>0</v>
      </c>
      <c r="T172" s="89">
        <v>0</v>
      </c>
      <c r="U172" s="26">
        <v>0</v>
      </c>
      <c r="V172" s="89">
        <v>0</v>
      </c>
      <c r="W172" s="23">
        <v>904</v>
      </c>
      <c r="X172" s="90">
        <v>1900</v>
      </c>
      <c r="Y172" s="26">
        <v>0</v>
      </c>
      <c r="Z172" s="91">
        <v>0</v>
      </c>
      <c r="AA172" s="28">
        <v>0</v>
      </c>
      <c r="AB172" s="120">
        <v>0</v>
      </c>
      <c r="AC172" s="27">
        <f t="shared" si="55"/>
        <v>12470</v>
      </c>
      <c r="AD172" s="92">
        <f>+F172+H172+J172+L172+N172+P172+R172+T172+V172+X172+Z172+AB172</f>
        <v>17002</v>
      </c>
    </row>
    <row r="173" spans="1:30" s="9" customFormat="1" ht="45" customHeight="1" thickBot="1">
      <c r="A173" s="10"/>
      <c r="B173" s="170"/>
      <c r="C173" s="172"/>
      <c r="D173" s="73" t="s">
        <v>79</v>
      </c>
      <c r="E173" s="29">
        <v>0</v>
      </c>
      <c r="F173" s="68">
        <v>0</v>
      </c>
      <c r="G173" s="29">
        <v>0</v>
      </c>
      <c r="H173" s="68">
        <v>0</v>
      </c>
      <c r="I173" s="29">
        <v>0</v>
      </c>
      <c r="J173" s="68">
        <v>0</v>
      </c>
      <c r="K173" s="29">
        <v>0</v>
      </c>
      <c r="L173" s="68">
        <v>0</v>
      </c>
      <c r="M173" s="29">
        <v>0</v>
      </c>
      <c r="N173" s="68">
        <v>0</v>
      </c>
      <c r="O173" s="29">
        <v>180</v>
      </c>
      <c r="P173" s="68">
        <v>180</v>
      </c>
      <c r="Q173" s="29">
        <v>919</v>
      </c>
      <c r="R173" s="127">
        <v>1384</v>
      </c>
      <c r="S173" s="29">
        <v>1712</v>
      </c>
      <c r="T173" s="121">
        <v>2242</v>
      </c>
      <c r="U173" s="29">
        <v>1223</v>
      </c>
      <c r="V173" s="121">
        <v>1223</v>
      </c>
      <c r="W173" s="29">
        <v>1947</v>
      </c>
      <c r="X173" s="128">
        <v>1947</v>
      </c>
      <c r="Y173" s="29">
        <v>1259</v>
      </c>
      <c r="Z173" s="129">
        <v>1324</v>
      </c>
      <c r="AA173" s="30">
        <v>1184</v>
      </c>
      <c r="AB173" s="120">
        <v>994</v>
      </c>
      <c r="AC173" s="27">
        <f t="shared" si="55"/>
        <v>8424</v>
      </c>
      <c r="AD173" s="92">
        <f t="shared" si="55"/>
        <v>9294</v>
      </c>
    </row>
    <row r="174" spans="1:30" s="9" customFormat="1" ht="45" customHeight="1" thickBot="1">
      <c r="A174" s="10"/>
      <c r="B174" s="170"/>
      <c r="C174" s="173" t="s">
        <v>105</v>
      </c>
      <c r="D174" s="156"/>
      <c r="E174" s="59">
        <f t="shared" ref="E174:AC174" si="64">SUM(E172:E173)</f>
        <v>1068</v>
      </c>
      <c r="F174" s="59">
        <f t="shared" si="64"/>
        <v>1544</v>
      </c>
      <c r="G174" s="59">
        <f t="shared" si="64"/>
        <v>991</v>
      </c>
      <c r="H174" s="59">
        <f t="shared" si="64"/>
        <v>1982</v>
      </c>
      <c r="I174" s="59">
        <f t="shared" si="64"/>
        <v>2748</v>
      </c>
      <c r="J174" s="59">
        <f t="shared" si="64"/>
        <v>3410</v>
      </c>
      <c r="K174" s="59">
        <f t="shared" si="64"/>
        <v>3318</v>
      </c>
      <c r="L174" s="59">
        <f t="shared" si="64"/>
        <v>3523</v>
      </c>
      <c r="M174" s="59">
        <f t="shared" si="64"/>
        <v>1557</v>
      </c>
      <c r="N174" s="59">
        <f t="shared" si="64"/>
        <v>2219</v>
      </c>
      <c r="O174" s="59">
        <f t="shared" si="64"/>
        <v>2064</v>
      </c>
      <c r="P174" s="59">
        <f t="shared" si="64"/>
        <v>2604</v>
      </c>
      <c r="Q174" s="59">
        <f t="shared" si="64"/>
        <v>919</v>
      </c>
      <c r="R174" s="59">
        <f t="shared" si="64"/>
        <v>1384</v>
      </c>
      <c r="S174" s="59">
        <f t="shared" si="64"/>
        <v>1712</v>
      </c>
      <c r="T174" s="59">
        <f t="shared" si="64"/>
        <v>2242</v>
      </c>
      <c r="U174" s="59">
        <f t="shared" si="64"/>
        <v>1223</v>
      </c>
      <c r="V174" s="59">
        <f t="shared" si="64"/>
        <v>1223</v>
      </c>
      <c r="W174" s="59">
        <f t="shared" si="64"/>
        <v>2851</v>
      </c>
      <c r="X174" s="59">
        <f t="shared" si="64"/>
        <v>3847</v>
      </c>
      <c r="Y174" s="59">
        <f t="shared" si="64"/>
        <v>1259</v>
      </c>
      <c r="Z174" s="59">
        <f t="shared" si="64"/>
        <v>1324</v>
      </c>
      <c r="AA174" s="59">
        <f t="shared" si="64"/>
        <v>1184</v>
      </c>
      <c r="AB174" s="59">
        <f t="shared" si="64"/>
        <v>994</v>
      </c>
      <c r="AC174" s="59">
        <f t="shared" si="64"/>
        <v>20894</v>
      </c>
      <c r="AD174" s="133">
        <f>SUM(AD172:AD173)</f>
        <v>26296</v>
      </c>
    </row>
    <row r="175" spans="1:30" s="9" customFormat="1" ht="45" customHeight="1" thickBot="1">
      <c r="A175" s="10"/>
      <c r="B175" s="170"/>
      <c r="C175" s="166" t="s">
        <v>60</v>
      </c>
      <c r="D175" s="70" t="s">
        <v>88</v>
      </c>
      <c r="E175" s="23">
        <v>0</v>
      </c>
      <c r="F175" s="68">
        <v>0</v>
      </c>
      <c r="G175" s="24">
        <v>0</v>
      </c>
      <c r="H175" s="68">
        <v>0</v>
      </c>
      <c r="I175" s="25">
        <v>0</v>
      </c>
      <c r="J175" s="68">
        <v>0</v>
      </c>
      <c r="K175" s="24">
        <v>0</v>
      </c>
      <c r="L175" s="68">
        <v>0</v>
      </c>
      <c r="M175" s="26">
        <v>0</v>
      </c>
      <c r="N175" s="68">
        <v>0</v>
      </c>
      <c r="O175" s="26">
        <v>0</v>
      </c>
      <c r="P175" s="68">
        <v>0</v>
      </c>
      <c r="Q175" s="24">
        <v>0</v>
      </c>
      <c r="R175" s="68">
        <v>0</v>
      </c>
      <c r="S175" s="26">
        <v>0</v>
      </c>
      <c r="T175" s="89">
        <v>0</v>
      </c>
      <c r="U175" s="26">
        <v>0</v>
      </c>
      <c r="V175" s="89">
        <v>0</v>
      </c>
      <c r="W175" s="23">
        <v>0</v>
      </c>
      <c r="X175" s="90">
        <v>0</v>
      </c>
      <c r="Y175" s="26">
        <v>0</v>
      </c>
      <c r="Z175" s="91">
        <v>0</v>
      </c>
      <c r="AA175" s="28">
        <v>0</v>
      </c>
      <c r="AB175" s="97">
        <v>0</v>
      </c>
      <c r="AC175" s="27">
        <f t="shared" si="55"/>
        <v>0</v>
      </c>
      <c r="AD175" s="92">
        <f t="shared" si="55"/>
        <v>0</v>
      </c>
    </row>
    <row r="176" spans="1:30" s="9" customFormat="1" ht="45" customHeight="1" thickBot="1">
      <c r="A176" s="10"/>
      <c r="B176" s="170"/>
      <c r="C176" s="167"/>
      <c r="D176" s="47" t="s">
        <v>130</v>
      </c>
      <c r="E176" s="41">
        <v>0</v>
      </c>
      <c r="F176" s="68">
        <v>0</v>
      </c>
      <c r="G176" s="50">
        <v>0</v>
      </c>
      <c r="H176" s="68">
        <v>0</v>
      </c>
      <c r="I176" s="60">
        <v>0</v>
      </c>
      <c r="J176" s="68">
        <v>0</v>
      </c>
      <c r="K176" s="50">
        <v>0</v>
      </c>
      <c r="L176" s="68">
        <v>0</v>
      </c>
      <c r="M176" s="45">
        <v>0</v>
      </c>
      <c r="N176" s="68">
        <v>0</v>
      </c>
      <c r="O176" s="45">
        <v>0</v>
      </c>
      <c r="P176" s="68">
        <v>0</v>
      </c>
      <c r="Q176" s="50">
        <v>0</v>
      </c>
      <c r="R176" s="68">
        <v>0</v>
      </c>
      <c r="S176" s="45">
        <v>0</v>
      </c>
      <c r="T176" s="68">
        <v>0</v>
      </c>
      <c r="U176" s="45">
        <v>0</v>
      </c>
      <c r="V176" s="68">
        <v>0</v>
      </c>
      <c r="W176" s="41">
        <v>0</v>
      </c>
      <c r="X176" s="96">
        <v>0</v>
      </c>
      <c r="Y176" s="45">
        <v>0</v>
      </c>
      <c r="Z176" s="68">
        <v>0</v>
      </c>
      <c r="AA176" s="61">
        <v>0</v>
      </c>
      <c r="AB176" s="97">
        <v>0</v>
      </c>
      <c r="AC176" s="27">
        <f t="shared" si="55"/>
        <v>0</v>
      </c>
      <c r="AD176" s="92">
        <f t="shared" si="55"/>
        <v>0</v>
      </c>
    </row>
    <row r="177" spans="1:30" s="9" customFormat="1" ht="45" customHeight="1" thickBot="1">
      <c r="A177" s="10"/>
      <c r="B177" s="170"/>
      <c r="C177" s="174" t="s">
        <v>105</v>
      </c>
      <c r="D177" s="169"/>
      <c r="E177" s="59">
        <f t="shared" ref="E177:AD177" si="65">SUM(E175:E176)</f>
        <v>0</v>
      </c>
      <c r="F177" s="59">
        <f t="shared" si="65"/>
        <v>0</v>
      </c>
      <c r="G177" s="59">
        <f t="shared" si="65"/>
        <v>0</v>
      </c>
      <c r="H177" s="59">
        <f t="shared" si="65"/>
        <v>0</v>
      </c>
      <c r="I177" s="59">
        <f t="shared" si="65"/>
        <v>0</v>
      </c>
      <c r="J177" s="59">
        <f t="shared" si="65"/>
        <v>0</v>
      </c>
      <c r="K177" s="59">
        <f t="shared" si="65"/>
        <v>0</v>
      </c>
      <c r="L177" s="59">
        <f t="shared" si="65"/>
        <v>0</v>
      </c>
      <c r="M177" s="59">
        <f t="shared" si="65"/>
        <v>0</v>
      </c>
      <c r="N177" s="59">
        <f t="shared" si="65"/>
        <v>0</v>
      </c>
      <c r="O177" s="59">
        <f t="shared" si="65"/>
        <v>0</v>
      </c>
      <c r="P177" s="59">
        <f t="shared" si="65"/>
        <v>0</v>
      </c>
      <c r="Q177" s="59">
        <f t="shared" si="65"/>
        <v>0</v>
      </c>
      <c r="R177" s="59">
        <f t="shared" si="65"/>
        <v>0</v>
      </c>
      <c r="S177" s="59">
        <f t="shared" si="65"/>
        <v>0</v>
      </c>
      <c r="T177" s="59">
        <f t="shared" si="65"/>
        <v>0</v>
      </c>
      <c r="U177" s="59">
        <f t="shared" si="65"/>
        <v>0</v>
      </c>
      <c r="V177" s="59">
        <f t="shared" si="65"/>
        <v>0</v>
      </c>
      <c r="W177" s="59">
        <f t="shared" si="65"/>
        <v>0</v>
      </c>
      <c r="X177" s="59">
        <f t="shared" si="65"/>
        <v>0</v>
      </c>
      <c r="Y177" s="59">
        <f t="shared" si="65"/>
        <v>0</v>
      </c>
      <c r="Z177" s="59">
        <f t="shared" si="65"/>
        <v>0</v>
      </c>
      <c r="AA177" s="59">
        <f t="shared" si="65"/>
        <v>0</v>
      </c>
      <c r="AB177" s="59">
        <f t="shared" si="65"/>
        <v>0</v>
      </c>
      <c r="AC177" s="59">
        <f t="shared" si="65"/>
        <v>0</v>
      </c>
      <c r="AD177" s="133">
        <f t="shared" si="65"/>
        <v>0</v>
      </c>
    </row>
    <row r="178" spans="1:30" s="9" customFormat="1" ht="45" customHeight="1" thickBot="1">
      <c r="A178" s="10"/>
      <c r="B178" s="170"/>
      <c r="C178" s="175" t="s">
        <v>212</v>
      </c>
      <c r="D178" s="47" t="s">
        <v>119</v>
      </c>
      <c r="E178" s="23">
        <v>80.260000000000005</v>
      </c>
      <c r="F178" s="68">
        <v>80.260000000000005</v>
      </c>
      <c r="G178" s="24">
        <v>0</v>
      </c>
      <c r="H178" s="68">
        <v>0</v>
      </c>
      <c r="I178" s="25">
        <v>100</v>
      </c>
      <c r="J178" s="68">
        <v>100</v>
      </c>
      <c r="K178" s="24">
        <v>0</v>
      </c>
      <c r="L178" s="68">
        <v>0</v>
      </c>
      <c r="M178" s="26">
        <v>0</v>
      </c>
      <c r="N178" s="68">
        <v>0</v>
      </c>
      <c r="O178" s="26">
        <v>300</v>
      </c>
      <c r="P178" s="68">
        <v>300</v>
      </c>
      <c r="Q178" s="24">
        <v>700</v>
      </c>
      <c r="R178" s="68">
        <v>700</v>
      </c>
      <c r="S178" s="26">
        <v>0</v>
      </c>
      <c r="T178" s="89">
        <v>0</v>
      </c>
      <c r="U178" s="26">
        <v>0</v>
      </c>
      <c r="V178" s="89">
        <v>0</v>
      </c>
      <c r="W178" s="23">
        <v>0</v>
      </c>
      <c r="X178" s="90">
        <v>0</v>
      </c>
      <c r="Y178" s="26">
        <v>0</v>
      </c>
      <c r="Z178" s="91">
        <v>0</v>
      </c>
      <c r="AA178" s="28">
        <v>0</v>
      </c>
      <c r="AB178" s="120">
        <v>0</v>
      </c>
      <c r="AC178" s="27">
        <f t="shared" si="55"/>
        <v>1180.26</v>
      </c>
      <c r="AD178" s="92">
        <f t="shared" si="55"/>
        <v>1180.26</v>
      </c>
    </row>
    <row r="179" spans="1:30" s="9" customFormat="1" ht="45" customHeight="1" thickBot="1">
      <c r="A179" s="10"/>
      <c r="B179" s="170"/>
      <c r="C179" s="176"/>
      <c r="D179" s="73" t="s">
        <v>118</v>
      </c>
      <c r="E179" s="31">
        <v>0</v>
      </c>
      <c r="F179" s="68">
        <v>0</v>
      </c>
      <c r="G179" s="24">
        <v>0</v>
      </c>
      <c r="H179" s="68">
        <v>0</v>
      </c>
      <c r="I179" s="25">
        <v>0</v>
      </c>
      <c r="J179" s="68">
        <v>0</v>
      </c>
      <c r="K179" s="24">
        <v>0</v>
      </c>
      <c r="L179" s="68">
        <v>0</v>
      </c>
      <c r="M179" s="26">
        <v>0</v>
      </c>
      <c r="N179" s="68">
        <v>0</v>
      </c>
      <c r="O179" s="26">
        <v>0</v>
      </c>
      <c r="P179" s="68">
        <v>0</v>
      </c>
      <c r="Q179" s="24">
        <v>0</v>
      </c>
      <c r="R179" s="68">
        <v>0</v>
      </c>
      <c r="S179" s="26">
        <v>0</v>
      </c>
      <c r="T179" s="89">
        <v>0</v>
      </c>
      <c r="U179" s="26">
        <v>0</v>
      </c>
      <c r="V179" s="89">
        <v>0</v>
      </c>
      <c r="W179" s="23">
        <v>0</v>
      </c>
      <c r="X179" s="90">
        <v>0</v>
      </c>
      <c r="Y179" s="26">
        <v>0</v>
      </c>
      <c r="Z179" s="91">
        <v>0</v>
      </c>
      <c r="AA179" s="28">
        <v>0</v>
      </c>
      <c r="AB179" s="120">
        <v>0</v>
      </c>
      <c r="AC179" s="27">
        <f t="shared" si="55"/>
        <v>0</v>
      </c>
      <c r="AD179" s="92">
        <f t="shared" si="55"/>
        <v>0</v>
      </c>
    </row>
    <row r="180" spans="1:30" s="9" customFormat="1" ht="45" customHeight="1" thickBot="1">
      <c r="A180" s="10"/>
      <c r="B180" s="167"/>
      <c r="C180" s="177" t="s">
        <v>105</v>
      </c>
      <c r="D180" s="178"/>
      <c r="E180" s="59">
        <f t="shared" ref="E180:AD180" si="66">SUM(E178:E179)</f>
        <v>80.260000000000005</v>
      </c>
      <c r="F180" s="59">
        <f t="shared" si="66"/>
        <v>80.260000000000005</v>
      </c>
      <c r="G180" s="59">
        <f t="shared" si="66"/>
        <v>0</v>
      </c>
      <c r="H180" s="59">
        <f t="shared" si="66"/>
        <v>0</v>
      </c>
      <c r="I180" s="59">
        <f t="shared" si="66"/>
        <v>100</v>
      </c>
      <c r="J180" s="59">
        <f t="shared" si="66"/>
        <v>100</v>
      </c>
      <c r="K180" s="59">
        <f t="shared" si="66"/>
        <v>0</v>
      </c>
      <c r="L180" s="59">
        <f t="shared" si="66"/>
        <v>0</v>
      </c>
      <c r="M180" s="59">
        <f t="shared" si="66"/>
        <v>0</v>
      </c>
      <c r="N180" s="59">
        <f t="shared" si="66"/>
        <v>0</v>
      </c>
      <c r="O180" s="59">
        <f t="shared" si="66"/>
        <v>300</v>
      </c>
      <c r="P180" s="59">
        <f t="shared" si="66"/>
        <v>300</v>
      </c>
      <c r="Q180" s="59">
        <f t="shared" si="66"/>
        <v>700</v>
      </c>
      <c r="R180" s="59">
        <f t="shared" si="66"/>
        <v>700</v>
      </c>
      <c r="S180" s="59">
        <f t="shared" si="66"/>
        <v>0</v>
      </c>
      <c r="T180" s="59">
        <f t="shared" si="66"/>
        <v>0</v>
      </c>
      <c r="U180" s="59">
        <f t="shared" si="66"/>
        <v>0</v>
      </c>
      <c r="V180" s="59">
        <f t="shared" si="66"/>
        <v>0</v>
      </c>
      <c r="W180" s="59">
        <f t="shared" si="66"/>
        <v>0</v>
      </c>
      <c r="X180" s="59">
        <f t="shared" si="66"/>
        <v>0</v>
      </c>
      <c r="Y180" s="59">
        <f t="shared" si="66"/>
        <v>0</v>
      </c>
      <c r="Z180" s="59">
        <f t="shared" si="66"/>
        <v>0</v>
      </c>
      <c r="AA180" s="59">
        <f t="shared" si="66"/>
        <v>0</v>
      </c>
      <c r="AB180" s="59">
        <f t="shared" si="66"/>
        <v>0</v>
      </c>
      <c r="AC180" s="59">
        <f t="shared" si="66"/>
        <v>1180.26</v>
      </c>
      <c r="AD180" s="133">
        <f t="shared" si="66"/>
        <v>1180.26</v>
      </c>
    </row>
    <row r="181" spans="1:30" s="9" customFormat="1" ht="45" customHeight="1" thickBot="1">
      <c r="A181" s="10"/>
      <c r="B181" s="150" t="s">
        <v>92</v>
      </c>
      <c r="C181" s="151"/>
      <c r="D181" s="152"/>
      <c r="E181" s="63">
        <f t="shared" ref="E181:AD181" si="67">E174+E177+E180</f>
        <v>1148.26</v>
      </c>
      <c r="F181" s="63">
        <f t="shared" si="67"/>
        <v>1624.26</v>
      </c>
      <c r="G181" s="63">
        <f t="shared" si="67"/>
        <v>991</v>
      </c>
      <c r="H181" s="63">
        <f t="shared" si="67"/>
        <v>1982</v>
      </c>
      <c r="I181" s="63">
        <f t="shared" si="67"/>
        <v>2848</v>
      </c>
      <c r="J181" s="63">
        <f t="shared" si="67"/>
        <v>3510</v>
      </c>
      <c r="K181" s="63">
        <f t="shared" si="67"/>
        <v>3318</v>
      </c>
      <c r="L181" s="63">
        <f t="shared" si="67"/>
        <v>3523</v>
      </c>
      <c r="M181" s="63">
        <f t="shared" si="67"/>
        <v>1557</v>
      </c>
      <c r="N181" s="63">
        <f t="shared" si="67"/>
        <v>2219</v>
      </c>
      <c r="O181" s="63">
        <f t="shared" si="67"/>
        <v>2364</v>
      </c>
      <c r="P181" s="63">
        <f t="shared" si="67"/>
        <v>2904</v>
      </c>
      <c r="Q181" s="63">
        <f t="shared" si="67"/>
        <v>1619</v>
      </c>
      <c r="R181" s="63">
        <f t="shared" si="67"/>
        <v>2084</v>
      </c>
      <c r="S181" s="63">
        <f t="shared" si="67"/>
        <v>1712</v>
      </c>
      <c r="T181" s="63">
        <f t="shared" si="67"/>
        <v>2242</v>
      </c>
      <c r="U181" s="63">
        <f t="shared" si="67"/>
        <v>1223</v>
      </c>
      <c r="V181" s="63">
        <f t="shared" si="67"/>
        <v>1223</v>
      </c>
      <c r="W181" s="63">
        <f t="shared" si="67"/>
        <v>2851</v>
      </c>
      <c r="X181" s="63">
        <f t="shared" si="67"/>
        <v>3847</v>
      </c>
      <c r="Y181" s="63">
        <f t="shared" si="67"/>
        <v>1259</v>
      </c>
      <c r="Z181" s="63">
        <f t="shared" si="67"/>
        <v>1324</v>
      </c>
      <c r="AA181" s="63">
        <f t="shared" si="67"/>
        <v>1184</v>
      </c>
      <c r="AB181" s="63">
        <f t="shared" si="67"/>
        <v>994</v>
      </c>
      <c r="AC181" s="63">
        <f t="shared" si="67"/>
        <v>22074.26</v>
      </c>
      <c r="AD181" s="117">
        <f t="shared" si="67"/>
        <v>27476.26</v>
      </c>
    </row>
    <row r="182" spans="1:30" s="9" customFormat="1" ht="53.25" customHeight="1" thickBot="1">
      <c r="A182" s="10"/>
      <c r="B182" s="153" t="s">
        <v>4</v>
      </c>
      <c r="C182" s="53" t="s">
        <v>5</v>
      </c>
      <c r="D182" s="54" t="s">
        <v>6</v>
      </c>
      <c r="E182" s="29">
        <v>0</v>
      </c>
      <c r="F182" s="68">
        <v>0</v>
      </c>
      <c r="G182" s="29">
        <v>0</v>
      </c>
      <c r="H182" s="68">
        <v>0</v>
      </c>
      <c r="I182" s="29">
        <v>0</v>
      </c>
      <c r="J182" s="68">
        <v>0</v>
      </c>
      <c r="K182" s="29">
        <v>0</v>
      </c>
      <c r="L182" s="68">
        <v>0</v>
      </c>
      <c r="M182" s="29">
        <v>0</v>
      </c>
      <c r="N182" s="68">
        <v>0</v>
      </c>
      <c r="O182" s="29">
        <v>0</v>
      </c>
      <c r="P182" s="68">
        <v>0</v>
      </c>
      <c r="Q182" s="29">
        <v>0</v>
      </c>
      <c r="R182" s="68">
        <v>0</v>
      </c>
      <c r="S182" s="29">
        <v>0</v>
      </c>
      <c r="T182" s="89">
        <v>0</v>
      </c>
      <c r="U182" s="29">
        <v>0</v>
      </c>
      <c r="V182" s="89">
        <v>0</v>
      </c>
      <c r="W182" s="29">
        <v>0</v>
      </c>
      <c r="X182" s="90">
        <v>0</v>
      </c>
      <c r="Y182" s="29">
        <v>0</v>
      </c>
      <c r="Z182" s="91">
        <v>0</v>
      </c>
      <c r="AA182" s="30">
        <v>0</v>
      </c>
      <c r="AB182" s="120">
        <v>0</v>
      </c>
      <c r="AC182" s="27">
        <f t="shared" si="55"/>
        <v>0</v>
      </c>
      <c r="AD182" s="92">
        <f t="shared" si="55"/>
        <v>0</v>
      </c>
    </row>
    <row r="183" spans="1:30" s="9" customFormat="1" ht="45" customHeight="1" thickBot="1">
      <c r="A183" s="10"/>
      <c r="B183" s="154"/>
      <c r="C183" s="155" t="s">
        <v>105</v>
      </c>
      <c r="D183" s="156"/>
      <c r="E183" s="59">
        <f t="shared" ref="E183:AA183" si="68">SUM(E182)</f>
        <v>0</v>
      </c>
      <c r="F183" s="59">
        <f t="shared" si="68"/>
        <v>0</v>
      </c>
      <c r="G183" s="59">
        <f t="shared" si="68"/>
        <v>0</v>
      </c>
      <c r="H183" s="59">
        <f t="shared" si="68"/>
        <v>0</v>
      </c>
      <c r="I183" s="59">
        <f t="shared" si="68"/>
        <v>0</v>
      </c>
      <c r="J183" s="59">
        <f t="shared" si="68"/>
        <v>0</v>
      </c>
      <c r="K183" s="59">
        <f t="shared" si="68"/>
        <v>0</v>
      </c>
      <c r="L183" s="59">
        <f t="shared" si="68"/>
        <v>0</v>
      </c>
      <c r="M183" s="59">
        <f t="shared" si="68"/>
        <v>0</v>
      </c>
      <c r="N183" s="59">
        <f t="shared" si="68"/>
        <v>0</v>
      </c>
      <c r="O183" s="59">
        <f t="shared" si="68"/>
        <v>0</v>
      </c>
      <c r="P183" s="59">
        <f t="shared" si="68"/>
        <v>0</v>
      </c>
      <c r="Q183" s="59">
        <f t="shared" si="68"/>
        <v>0</v>
      </c>
      <c r="R183" s="59">
        <f t="shared" si="68"/>
        <v>0</v>
      </c>
      <c r="S183" s="59">
        <f t="shared" si="68"/>
        <v>0</v>
      </c>
      <c r="T183" s="59">
        <f t="shared" si="68"/>
        <v>0</v>
      </c>
      <c r="U183" s="59">
        <f t="shared" si="68"/>
        <v>0</v>
      </c>
      <c r="V183" s="59">
        <f t="shared" si="68"/>
        <v>0</v>
      </c>
      <c r="W183" s="59">
        <f t="shared" si="68"/>
        <v>0</v>
      </c>
      <c r="X183" s="59">
        <f t="shared" si="68"/>
        <v>0</v>
      </c>
      <c r="Y183" s="59">
        <f t="shared" si="68"/>
        <v>0</v>
      </c>
      <c r="Z183" s="59">
        <f t="shared" si="68"/>
        <v>0</v>
      </c>
      <c r="AA183" s="59">
        <f t="shared" si="68"/>
        <v>0</v>
      </c>
      <c r="AB183" s="59">
        <f t="shared" ref="AB183:AD183" si="69">SUM(AB182)</f>
        <v>0</v>
      </c>
      <c r="AC183" s="59">
        <f t="shared" si="69"/>
        <v>0</v>
      </c>
      <c r="AD183" s="133">
        <f t="shared" si="69"/>
        <v>0</v>
      </c>
    </row>
    <row r="184" spans="1:30" s="9" customFormat="1" ht="45" customHeight="1" thickBot="1">
      <c r="A184" s="10"/>
      <c r="B184" s="157" t="s">
        <v>92</v>
      </c>
      <c r="C184" s="158"/>
      <c r="D184" s="159"/>
      <c r="E184" s="63">
        <f t="shared" ref="E184:AD184" si="70">E183</f>
        <v>0</v>
      </c>
      <c r="F184" s="63">
        <f t="shared" si="70"/>
        <v>0</v>
      </c>
      <c r="G184" s="63">
        <f t="shared" si="70"/>
        <v>0</v>
      </c>
      <c r="H184" s="63">
        <f t="shared" si="70"/>
        <v>0</v>
      </c>
      <c r="I184" s="63">
        <f t="shared" si="70"/>
        <v>0</v>
      </c>
      <c r="J184" s="63">
        <f t="shared" si="70"/>
        <v>0</v>
      </c>
      <c r="K184" s="63">
        <f t="shared" si="70"/>
        <v>0</v>
      </c>
      <c r="L184" s="63">
        <f t="shared" si="70"/>
        <v>0</v>
      </c>
      <c r="M184" s="63">
        <f t="shared" si="70"/>
        <v>0</v>
      </c>
      <c r="N184" s="63">
        <f t="shared" si="70"/>
        <v>0</v>
      </c>
      <c r="O184" s="63">
        <f t="shared" si="70"/>
        <v>0</v>
      </c>
      <c r="P184" s="63">
        <f t="shared" si="70"/>
        <v>0</v>
      </c>
      <c r="Q184" s="63">
        <f t="shared" si="70"/>
        <v>0</v>
      </c>
      <c r="R184" s="63">
        <f t="shared" si="70"/>
        <v>0</v>
      </c>
      <c r="S184" s="63">
        <f t="shared" si="70"/>
        <v>0</v>
      </c>
      <c r="T184" s="63">
        <f t="shared" si="70"/>
        <v>0</v>
      </c>
      <c r="U184" s="63">
        <f t="shared" si="70"/>
        <v>0</v>
      </c>
      <c r="V184" s="63">
        <f t="shared" si="70"/>
        <v>0</v>
      </c>
      <c r="W184" s="63">
        <f t="shared" si="70"/>
        <v>0</v>
      </c>
      <c r="X184" s="63">
        <f t="shared" si="70"/>
        <v>0</v>
      </c>
      <c r="Y184" s="63">
        <f t="shared" si="70"/>
        <v>0</v>
      </c>
      <c r="Z184" s="63">
        <f t="shared" si="70"/>
        <v>0</v>
      </c>
      <c r="AA184" s="63">
        <f t="shared" si="70"/>
        <v>0</v>
      </c>
      <c r="AB184" s="63">
        <f t="shared" si="70"/>
        <v>0</v>
      </c>
      <c r="AC184" s="63">
        <f t="shared" si="70"/>
        <v>0</v>
      </c>
      <c r="AD184" s="117">
        <f t="shared" si="70"/>
        <v>0</v>
      </c>
    </row>
    <row r="185" spans="1:30" s="9" customFormat="1" ht="56.25" customHeight="1" thickBot="1">
      <c r="A185" s="10"/>
      <c r="B185" s="160" t="s">
        <v>19</v>
      </c>
      <c r="C185" s="161"/>
      <c r="D185" s="162"/>
      <c r="E185" s="148">
        <f t="shared" ref="E185:AD185" si="71">E30+E36+E59+E65+E73+E82+E85+E90+E97+E106+E116+E119+E125+E168+E181+E184</f>
        <v>358094.12</v>
      </c>
      <c r="F185" s="148">
        <f t="shared" si="71"/>
        <v>389834.22</v>
      </c>
      <c r="G185" s="148">
        <f t="shared" si="71"/>
        <v>327734.89</v>
      </c>
      <c r="H185" s="148">
        <f t="shared" si="71"/>
        <v>342348.89</v>
      </c>
      <c r="I185" s="148">
        <f t="shared" si="71"/>
        <v>378697.12</v>
      </c>
      <c r="J185" s="148">
        <f t="shared" si="71"/>
        <v>445618.12</v>
      </c>
      <c r="K185" s="148">
        <f t="shared" si="71"/>
        <v>417108.41500000004</v>
      </c>
      <c r="L185" s="148">
        <f t="shared" si="71"/>
        <v>462795.09500000003</v>
      </c>
      <c r="M185" s="148">
        <f t="shared" si="71"/>
        <v>265495.99</v>
      </c>
      <c r="N185" s="148">
        <f t="shared" si="71"/>
        <v>284670.83999999997</v>
      </c>
      <c r="O185" s="148">
        <f t="shared" si="71"/>
        <v>393965.27</v>
      </c>
      <c r="P185" s="148">
        <f t="shared" si="71"/>
        <v>418518.26</v>
      </c>
      <c r="Q185" s="148">
        <f t="shared" si="71"/>
        <v>319995.05000000005</v>
      </c>
      <c r="R185" s="148">
        <f t="shared" si="71"/>
        <v>360125.1</v>
      </c>
      <c r="S185" s="148">
        <f t="shared" si="71"/>
        <v>236250.37</v>
      </c>
      <c r="T185" s="148">
        <f t="shared" si="71"/>
        <v>311356.87</v>
      </c>
      <c r="U185" s="148">
        <f t="shared" si="71"/>
        <v>300619.27</v>
      </c>
      <c r="V185" s="148">
        <f t="shared" si="71"/>
        <v>325330.77</v>
      </c>
      <c r="W185" s="148">
        <f t="shared" si="71"/>
        <v>282346.19</v>
      </c>
      <c r="X185" s="148">
        <f t="shared" si="71"/>
        <v>338686.78</v>
      </c>
      <c r="Y185" s="148">
        <f t="shared" si="71"/>
        <v>295607.67999999999</v>
      </c>
      <c r="Z185" s="148">
        <f t="shared" si="71"/>
        <v>341892.43</v>
      </c>
      <c r="AA185" s="148">
        <f t="shared" si="71"/>
        <v>260931.24000000002</v>
      </c>
      <c r="AB185" s="148">
        <f t="shared" si="71"/>
        <v>290438.04000000004</v>
      </c>
      <c r="AC185" s="148">
        <f t="shared" si="71"/>
        <v>3836845.6049999995</v>
      </c>
      <c r="AD185" s="149">
        <f t="shared" si="71"/>
        <v>4311615.415</v>
      </c>
    </row>
    <row r="186" spans="1:30" ht="37.5" customHeight="1">
      <c r="A186" s="3"/>
      <c r="B186" s="3"/>
      <c r="C186" s="3"/>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30" ht="21" hidden="1" customHeight="1">
      <c r="AC187" s="11"/>
    </row>
    <row r="188" spans="1:30" ht="42" customHeight="1">
      <c r="A188" s="202" t="s">
        <v>22</v>
      </c>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1"/>
      <c r="AD188" s="201"/>
    </row>
    <row r="189" spans="1:30" ht="22.5" customHeight="1">
      <c r="A189" s="201"/>
      <c r="B189" s="201"/>
      <c r="C189" s="201"/>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row>
    <row r="191" spans="1:30" ht="26.25" customHeight="1">
      <c r="Q191" s="11"/>
    </row>
  </sheetData>
  <mergeCells count="95">
    <mergeCell ref="B5:AB5"/>
    <mergeCell ref="B6:AB6"/>
    <mergeCell ref="A188:AD188"/>
    <mergeCell ref="A189:AB189"/>
    <mergeCell ref="B9:B29"/>
    <mergeCell ref="C9:C17"/>
    <mergeCell ref="C18:D18"/>
    <mergeCell ref="C20:D20"/>
    <mergeCell ref="C23:D23"/>
    <mergeCell ref="C24:C28"/>
    <mergeCell ref="C29:D29"/>
    <mergeCell ref="B30:D30"/>
    <mergeCell ref="B31:B35"/>
    <mergeCell ref="C31:C32"/>
    <mergeCell ref="C33:D33"/>
    <mergeCell ref="C35:D35"/>
    <mergeCell ref="B36:D36"/>
    <mergeCell ref="B37:B58"/>
    <mergeCell ref="C37:C39"/>
    <mergeCell ref="C40:D40"/>
    <mergeCell ref="C41:C47"/>
    <mergeCell ref="C48:D48"/>
    <mergeCell ref="C49:C53"/>
    <mergeCell ref="C54:D54"/>
    <mergeCell ref="C55:C57"/>
    <mergeCell ref="C58:D58"/>
    <mergeCell ref="B59:D59"/>
    <mergeCell ref="B60:B64"/>
    <mergeCell ref="C60:C63"/>
    <mergeCell ref="C64:D64"/>
    <mergeCell ref="B65:D65"/>
    <mergeCell ref="B66:B72"/>
    <mergeCell ref="C66:C67"/>
    <mergeCell ref="C69:C71"/>
    <mergeCell ref="C72:D72"/>
    <mergeCell ref="B73:D73"/>
    <mergeCell ref="B74:B81"/>
    <mergeCell ref="C75:D75"/>
    <mergeCell ref="C76:C77"/>
    <mergeCell ref="C78:D78"/>
    <mergeCell ref="C79:C80"/>
    <mergeCell ref="C81:D81"/>
    <mergeCell ref="B82:D82"/>
    <mergeCell ref="B83:B84"/>
    <mergeCell ref="C84:D84"/>
    <mergeCell ref="B85:D85"/>
    <mergeCell ref="B86:B89"/>
    <mergeCell ref="C87:D87"/>
    <mergeCell ref="C89:D89"/>
    <mergeCell ref="B90:D90"/>
    <mergeCell ref="B91:B96"/>
    <mergeCell ref="C92:D92"/>
    <mergeCell ref="C94:D94"/>
    <mergeCell ref="C96:D96"/>
    <mergeCell ref="B97:D97"/>
    <mergeCell ref="B98:B106"/>
    <mergeCell ref="C98:C105"/>
    <mergeCell ref="C106:D106"/>
    <mergeCell ref="B107:D107"/>
    <mergeCell ref="B108:B115"/>
    <mergeCell ref="C109:D109"/>
    <mergeCell ref="C111:D111"/>
    <mergeCell ref="C113:D113"/>
    <mergeCell ref="C115:D115"/>
    <mergeCell ref="B116:D116"/>
    <mergeCell ref="B117:B118"/>
    <mergeCell ref="C118:D118"/>
    <mergeCell ref="B119:D119"/>
    <mergeCell ref="B120:B124"/>
    <mergeCell ref="C120:C123"/>
    <mergeCell ref="C124:D124"/>
    <mergeCell ref="B125:D125"/>
    <mergeCell ref="B126:B167"/>
    <mergeCell ref="C126:C152"/>
    <mergeCell ref="C153:D153"/>
    <mergeCell ref="C154:C162"/>
    <mergeCell ref="C163:D163"/>
    <mergeCell ref="C164:C166"/>
    <mergeCell ref="C167:D167"/>
    <mergeCell ref="B168:D168"/>
    <mergeCell ref="B169:B170"/>
    <mergeCell ref="C170:D170"/>
    <mergeCell ref="B171:D171"/>
    <mergeCell ref="B172:B180"/>
    <mergeCell ref="C172:C173"/>
    <mergeCell ref="C174:D174"/>
    <mergeCell ref="C175:C176"/>
    <mergeCell ref="C177:D177"/>
    <mergeCell ref="C178:C179"/>
    <mergeCell ref="C180:D180"/>
    <mergeCell ref="B181:D181"/>
    <mergeCell ref="B182:B183"/>
    <mergeCell ref="C183:D183"/>
    <mergeCell ref="B184:D184"/>
    <mergeCell ref="B185:D185"/>
  </mergeCells>
  <dataValidations count="1">
    <dataValidation type="list" allowBlank="1" showInputMessage="1" sqref="D74 D57">
      <formula1>INDIRECT($G$4)</formula1>
    </dataValidation>
  </dataValidations>
  <pageMargins left="0.74803149606299213" right="0.74803149606299213" top="0.98425196850393704" bottom="0.98425196850393704" header="0.51181102362204722" footer="0.51181102362204722"/>
  <pageSetup paperSize="9" scale="68" fitToWidth="6" fitToHeight="6" orientation="portrait" r:id="rId1"/>
  <headerFooter alignWithMargins="0">
    <oddFooter>&amp;L&amp;D&amp;CProduct List&amp;R&amp;Pof&amp;NGLR.July.10</oddFooter>
  </headerFooter>
  <rowBreaks count="3" manualBreakCount="3">
    <brk id="36" max="16383" man="1"/>
    <brk id="124" max="29" man="1"/>
    <brk id="186" max="16383" man="1"/>
  </rowBreaks>
  <colBreaks count="2" manualBreakCount="2">
    <brk id="6" max="1048575" man="1"/>
    <brk id="15" max="1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Product-Sales List-2013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dc:creator>
  <cp:lastModifiedBy>user</cp:lastModifiedBy>
  <cp:lastPrinted>2013-07-18T08:44:40Z</cp:lastPrinted>
  <dcterms:created xsi:type="dcterms:W3CDTF">2005-05-05T06:37:58Z</dcterms:created>
  <dcterms:modified xsi:type="dcterms:W3CDTF">2015-04-17T09:27:39Z</dcterms:modified>
</cp:coreProperties>
</file>